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anning and Development Services\Building\Fee Calculator\"/>
    </mc:Choice>
  </mc:AlternateContent>
  <workbookProtection workbookPassword="CD68" lockStructure="1"/>
  <bookViews>
    <workbookView xWindow="-15" yWindow="-15" windowWidth="27615" windowHeight="12615"/>
  </bookViews>
  <sheets>
    <sheet name="Building Fees" sheetId="1" r:id="rId1"/>
    <sheet name="Town Planning Fees" sheetId="2" r:id="rId2"/>
  </sheets>
  <definedNames>
    <definedName name="_xlnm.Print_Area" localSheetId="0">'Building Fees'!$A$1:$P$27</definedName>
  </definedNames>
  <calcPr calcId="152511"/>
  <customWorkbookViews>
    <customWorkbookView name="Valued Acer Customer - Personal View" guid="{9CE863CE-941E-44EE-BEA9-253091D32660}" mergeInterval="0" personalView="1" maximized="1" xWindow="1" yWindow="1" windowWidth="1916" windowHeight="832" activeSheetId="1"/>
  </customWorkbookViews>
</workbook>
</file>

<file path=xl/calcChain.xml><?xml version="1.0" encoding="utf-8"?>
<calcChain xmlns="http://schemas.openxmlformats.org/spreadsheetml/2006/main">
  <c r="P7" i="1" l="1"/>
  <c r="L20" i="1"/>
  <c r="I20" i="1"/>
  <c r="E20" i="1"/>
  <c r="L7" i="1"/>
  <c r="I7" i="1"/>
  <c r="G7" i="1"/>
  <c r="E7" i="1"/>
  <c r="L22" i="1" l="1"/>
  <c r="L9" i="1"/>
  <c r="I22" i="1"/>
  <c r="E22" i="1"/>
  <c r="G9" i="1"/>
  <c r="I9" i="1"/>
  <c r="E9" i="1"/>
  <c r="N11" i="1" l="1"/>
  <c r="L21" i="1" l="1"/>
  <c r="I21" i="1"/>
  <c r="I8" i="1"/>
  <c r="N24" i="1"/>
  <c r="E21" i="1"/>
  <c r="E8" i="1"/>
  <c r="L8" i="1"/>
  <c r="G8" i="1"/>
  <c r="P11" i="1" l="1"/>
  <c r="G11" i="1"/>
  <c r="E11" i="1"/>
  <c r="I11" i="1"/>
  <c r="I24" i="1"/>
  <c r="E24" i="1"/>
  <c r="L24" i="1"/>
  <c r="L11" i="1"/>
</calcChain>
</file>

<file path=xl/sharedStrings.xml><?xml version="1.0" encoding="utf-8"?>
<sst xmlns="http://schemas.openxmlformats.org/spreadsheetml/2006/main" count="76" uniqueCount="46">
  <si>
    <t>Cost of Construction</t>
  </si>
  <si>
    <t>Building Fee</t>
  </si>
  <si>
    <t>BLD4</t>
  </si>
  <si>
    <t>BCITF</t>
  </si>
  <si>
    <t>Total Fee</t>
  </si>
  <si>
    <t>enter construction cost into green field</t>
  </si>
  <si>
    <t>enter construction cost into blue field</t>
  </si>
  <si>
    <t>Residential (Class 1 &amp; 10)</t>
  </si>
  <si>
    <t>Building Services Levy</t>
  </si>
  <si>
    <t>Commercial (Class 2 - 9)</t>
  </si>
  <si>
    <t>set fee</t>
  </si>
  <si>
    <t>OFFICE USE CODE</t>
  </si>
  <si>
    <t>BU1</t>
  </si>
  <si>
    <t>BSL1</t>
  </si>
  <si>
    <t>BP1</t>
  </si>
  <si>
    <t>BP2</t>
  </si>
  <si>
    <t>DP1</t>
  </si>
  <si>
    <t>DP2</t>
  </si>
  <si>
    <t>BAC1</t>
  </si>
  <si>
    <t>BSL2</t>
  </si>
  <si>
    <t>&lt;&lt;Enter No of Buildings</t>
  </si>
  <si>
    <r>
      <t xml:space="preserve">CERTIFIED </t>
    </r>
    <r>
      <rPr>
        <b/>
        <sz val="24"/>
        <rFont val="Calibri"/>
        <family val="2"/>
        <scheme val="minor"/>
      </rPr>
      <t>BA1</t>
    </r>
    <r>
      <rPr>
        <b/>
        <sz val="16"/>
        <rFont val="Calibri"/>
        <family val="2"/>
        <scheme val="minor"/>
      </rPr>
      <t xml:space="preserve">                </t>
    </r>
    <r>
      <rPr>
        <b/>
        <sz val="12"/>
        <rFont val="Calibri"/>
        <family val="2"/>
        <scheme val="minor"/>
      </rPr>
      <t xml:space="preserve">(BUILDING PERMIT ONLY) </t>
    </r>
  </si>
  <si>
    <r>
      <t xml:space="preserve">UNCERTIFIED </t>
    </r>
    <r>
      <rPr>
        <b/>
        <sz val="24"/>
        <rFont val="Calibri"/>
        <family val="2"/>
        <scheme val="minor"/>
      </rPr>
      <t xml:space="preserve">BA2                     </t>
    </r>
    <r>
      <rPr>
        <b/>
        <sz val="12"/>
        <rFont val="Calibri"/>
        <family val="2"/>
        <scheme val="minor"/>
      </rPr>
      <t>(DESIGN &amp; BLDG PERMIT)</t>
    </r>
  </si>
  <si>
    <r>
      <t xml:space="preserve">DEMOLITION PERMIT </t>
    </r>
    <r>
      <rPr>
        <b/>
        <sz val="24"/>
        <color theme="1"/>
        <rFont val="Calibri"/>
        <family val="2"/>
        <scheme val="minor"/>
      </rPr>
      <t>BA5</t>
    </r>
  </si>
  <si>
    <r>
      <t xml:space="preserve">OCCUPANCY PERMIT </t>
    </r>
    <r>
      <rPr>
        <b/>
        <sz val="24"/>
        <rFont val="Calibri"/>
        <family val="2"/>
        <scheme val="minor"/>
      </rPr>
      <t>BA9</t>
    </r>
  </si>
  <si>
    <r>
      <t xml:space="preserve">CERTIFIED  </t>
    </r>
    <r>
      <rPr>
        <b/>
        <sz val="24"/>
        <rFont val="Calibri"/>
        <family val="2"/>
        <scheme val="minor"/>
      </rPr>
      <t>BA1</t>
    </r>
    <r>
      <rPr>
        <b/>
        <sz val="16"/>
        <rFont val="Calibri"/>
        <family val="2"/>
        <scheme val="minor"/>
      </rPr>
      <t xml:space="preserve">                 </t>
    </r>
    <r>
      <rPr>
        <b/>
        <sz val="12"/>
        <rFont val="Calibri"/>
        <family val="2"/>
        <scheme val="minor"/>
      </rPr>
      <t>(BUILDING PERMIT ONLY)</t>
    </r>
  </si>
  <si>
    <t>OPS1</t>
  </si>
  <si>
    <r>
      <rPr>
        <b/>
        <sz val="16"/>
        <color theme="1"/>
        <rFont val="Calibri"/>
        <family val="2"/>
        <scheme val="minor"/>
      </rPr>
      <t>Commercial (Class 2 - 9</t>
    </r>
    <r>
      <rPr>
        <sz val="11"/>
        <color theme="1"/>
        <rFont val="Calibri"/>
        <family val="2"/>
        <scheme val="minor"/>
      </rPr>
      <t>)</t>
    </r>
  </si>
  <si>
    <t>enter construction cost into RED field</t>
  </si>
  <si>
    <r>
      <t xml:space="preserve">OCCUPANCY PERMIT FOR UNAUTHORISED </t>
    </r>
    <r>
      <rPr>
        <b/>
        <sz val="24"/>
        <color theme="1"/>
        <rFont val="Calibri"/>
        <family val="2"/>
        <scheme val="minor"/>
      </rPr>
      <t>BA9</t>
    </r>
  </si>
  <si>
    <t>Residential (Class 1a, 1b &amp; 10)</t>
  </si>
  <si>
    <t>&lt;&lt;&lt;enter no of buildings</t>
  </si>
  <si>
    <t>&lt;&lt;&lt;enter total no. of storeys</t>
  </si>
  <si>
    <t>ANY CLASS STRATA</t>
  </si>
  <si>
    <r>
      <t xml:space="preserve">BAC- STRATA </t>
    </r>
    <r>
      <rPr>
        <b/>
        <sz val="24"/>
        <rFont val="Calibri"/>
        <family val="2"/>
        <scheme val="minor"/>
      </rPr>
      <t xml:space="preserve">BA15
</t>
    </r>
    <r>
      <rPr>
        <b/>
        <sz val="11"/>
        <rFont val="Calibri"/>
        <family val="2"/>
        <scheme val="minor"/>
      </rPr>
      <t>OCC PERMIT STRATA</t>
    </r>
    <r>
      <rPr>
        <b/>
        <sz val="24"/>
        <rFont val="Calibri"/>
        <family val="2"/>
        <scheme val="minor"/>
      </rPr>
      <t xml:space="preserve"> BA11</t>
    </r>
  </si>
  <si>
    <t>BAC2</t>
  </si>
  <si>
    <r>
      <t xml:space="preserve">BAC UNAUTHORISED </t>
    </r>
    <r>
      <rPr>
        <b/>
        <sz val="24"/>
        <color theme="1"/>
        <rFont val="Calibri"/>
        <family val="2"/>
        <scheme val="minor"/>
      </rPr>
      <t>BA13</t>
    </r>
  </si>
  <si>
    <t>&lt;&lt;Cost of Contract</t>
  </si>
  <si>
    <r>
      <t>Cost of Construction</t>
    </r>
    <r>
      <rPr>
        <sz val="12"/>
        <rFont val="Times New Roman"/>
        <family val="1"/>
      </rPr>
      <t>&gt;&gt;</t>
    </r>
  </si>
  <si>
    <t>&lt;&lt;No of units/lots</t>
  </si>
  <si>
    <t>BSL3</t>
  </si>
  <si>
    <t>BSL NOT PAYABLE FOR APPLICATIONS UNDER S46, 48</t>
  </si>
  <si>
    <t>OP1</t>
  </si>
  <si>
    <t>BAC3</t>
  </si>
  <si>
    <r>
      <rPr>
        <b/>
        <sz val="14"/>
        <color theme="1"/>
        <rFont val="Calibri"/>
        <family val="2"/>
        <scheme val="minor"/>
      </rPr>
      <t xml:space="preserve">BAC AUTHORISED - </t>
    </r>
    <r>
      <rPr>
        <b/>
        <sz val="24"/>
        <color theme="1"/>
        <rFont val="Calibri"/>
        <family val="2"/>
        <scheme val="minor"/>
      </rPr>
      <t xml:space="preserve">BA13 </t>
    </r>
  </si>
  <si>
    <t>Building Fee Calculator - current 1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</si>
</sst>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&quot;$&quot;#,##0.00_);\(&quot;$&quot;#,##0.00\)"/>
    <numFmt numFmtId="166" formatCode="_(&quot;$&quot;* #,##0.00_);_(&quot;$&quot;* \(#,##0.00\);_(&quot;$&quot;* &quot;-&quot;??_);_(@_)"/>
    <numFmt numFmtId="167" formatCode="&quot;$&quot;#,##0.00"/>
    <numFmt numFmtId="168" formatCode="&quot;$&quot;#,##0"/>
  </numFmts>
  <fonts count="28" x14ac:knownFonts="1">
    <font>
      <sz val="11"/>
      <color theme="1"/>
      <name val="Calibri"/>
      <family val="2"/>
      <scheme val="minor"/>
    </font>
    <font>
      <b/>
      <sz val="20"/>
      <color indexed="2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Times"/>
      <family val="1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Times"/>
      <family val="1"/>
    </font>
    <font>
      <sz val="16"/>
      <color theme="1"/>
      <name val="Times New Roman"/>
      <family val="1"/>
    </font>
    <font>
      <b/>
      <sz val="7"/>
      <name val="Calibri"/>
      <family val="2"/>
      <scheme val="minor"/>
    </font>
    <font>
      <sz val="12"/>
      <color theme="1"/>
      <name val="Times New Roman"/>
      <family val="1"/>
    </font>
    <font>
      <b/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65D7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A86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ck">
        <color theme="1"/>
      </right>
      <top style="thin">
        <color indexed="64"/>
      </top>
      <bottom/>
      <diagonal/>
    </border>
    <border>
      <left/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ck">
        <color theme="1"/>
      </left>
      <right style="thick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/>
      <bottom style="thin">
        <color indexed="64"/>
      </bottom>
      <diagonal/>
    </border>
    <border>
      <left style="thick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ck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 style="thick">
        <color theme="1"/>
      </top>
      <bottom style="thin">
        <color indexed="64"/>
      </bottom>
      <diagonal/>
    </border>
    <border>
      <left/>
      <right style="thick">
        <color theme="1"/>
      </right>
      <top style="thick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1"/>
      </right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ck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ck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7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0" xfId="0" applyFont="1" applyBorder="1" applyProtection="1"/>
    <xf numFmtId="0" fontId="2" fillId="0" borderId="7" xfId="0" applyFont="1" applyBorder="1" applyProtection="1"/>
    <xf numFmtId="0" fontId="0" fillId="0" borderId="0" xfId="0" applyFill="1"/>
    <xf numFmtId="0" fontId="2" fillId="0" borderId="9" xfId="0" applyFont="1" applyBorder="1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/>
    </xf>
    <xf numFmtId="167" fontId="0" fillId="0" borderId="5" xfId="0" applyNumberFormat="1" applyBorder="1" applyAlignment="1" applyProtection="1"/>
    <xf numFmtId="167" fontId="16" fillId="0" borderId="5" xfId="0" applyNumberFormat="1" applyFont="1" applyBorder="1" applyAlignment="1" applyProtection="1"/>
    <xf numFmtId="0" fontId="3" fillId="0" borderId="10" xfId="0" applyFont="1" applyBorder="1" applyProtection="1"/>
    <xf numFmtId="0" fontId="12" fillId="0" borderId="0" xfId="0" applyFont="1"/>
    <xf numFmtId="0" fontId="0" fillId="0" borderId="0" xfId="0" applyBorder="1" applyAlignment="1"/>
    <xf numFmtId="0" fontId="2" fillId="0" borderId="10" xfId="0" applyFont="1" applyBorder="1" applyProtection="1">
      <protection locked="0"/>
    </xf>
    <xf numFmtId="165" fontId="2" fillId="0" borderId="10" xfId="1" applyNumberFormat="1" applyFont="1" applyBorder="1" applyProtection="1"/>
    <xf numFmtId="165" fontId="3" fillId="0" borderId="10" xfId="1" applyNumberFormat="1" applyFont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167" fontId="17" fillId="0" borderId="0" xfId="0" applyNumberFormat="1" applyFont="1" applyFill="1" applyBorder="1" applyProtection="1">
      <protection locked="0"/>
    </xf>
    <xf numFmtId="167" fontId="2" fillId="0" borderId="0" xfId="1" applyNumberFormat="1" applyFont="1" applyFill="1" applyBorder="1" applyProtection="1"/>
    <xf numFmtId="167" fontId="2" fillId="0" borderId="0" xfId="0" applyNumberFormat="1" applyFont="1" applyFill="1" applyBorder="1" applyProtection="1"/>
    <xf numFmtId="0" fontId="0" fillId="0" borderId="0" xfId="0" applyFill="1" applyBorder="1" applyProtection="1">
      <protection locked="0"/>
    </xf>
    <xf numFmtId="0" fontId="12" fillId="0" borderId="0" xfId="0" applyFont="1" applyBorder="1"/>
    <xf numFmtId="167" fontId="3" fillId="0" borderId="0" xfId="0" applyNumberFormat="1" applyFont="1" applyFill="1" applyBorder="1" applyProtection="1"/>
    <xf numFmtId="0" fontId="12" fillId="0" borderId="0" xfId="0" applyFont="1" applyFill="1" applyBorder="1"/>
    <xf numFmtId="167" fontId="2" fillId="0" borderId="5" xfId="1" applyNumberFormat="1" applyFont="1" applyBorder="1" applyProtection="1"/>
    <xf numFmtId="167" fontId="2" fillId="0" borderId="5" xfId="0" applyNumberFormat="1" applyFont="1" applyBorder="1" applyProtection="1"/>
    <xf numFmtId="0" fontId="3" fillId="0" borderId="7" xfId="0" applyFont="1" applyBorder="1" applyProtection="1"/>
    <xf numFmtId="0" fontId="0" fillId="0" borderId="5" xfId="0" applyBorder="1" applyAlignment="1" applyProtection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7" fontId="3" fillId="0" borderId="10" xfId="0" applyNumberFormat="1" applyFont="1" applyBorder="1" applyAlignment="1" applyProtection="1">
      <alignment horizontal="right"/>
    </xf>
    <xf numFmtId="167" fontId="2" fillId="0" borderId="10" xfId="0" applyNumberFormat="1" applyFont="1" applyBorder="1" applyProtection="1"/>
    <xf numFmtId="167" fontId="2" fillId="0" borderId="10" xfId="1" applyNumberFormat="1" applyFont="1" applyBorder="1" applyProtection="1"/>
    <xf numFmtId="167" fontId="13" fillId="0" borderId="18" xfId="0" applyNumberFormat="1" applyFont="1" applyBorder="1" applyAlignment="1" applyProtection="1">
      <alignment horizontal="right"/>
    </xf>
    <xf numFmtId="167" fontId="2" fillId="0" borderId="16" xfId="0" applyNumberFormat="1" applyFont="1" applyBorder="1" applyProtection="1"/>
    <xf numFmtId="0" fontId="2" fillId="0" borderId="16" xfId="0" applyFont="1" applyBorder="1" applyProtection="1"/>
    <xf numFmtId="167" fontId="3" fillId="0" borderId="16" xfId="0" applyNumberFormat="1" applyFont="1" applyBorder="1" applyProtection="1"/>
    <xf numFmtId="165" fontId="2" fillId="0" borderId="21" xfId="1" applyNumberFormat="1" applyFont="1" applyBorder="1" applyProtection="1"/>
    <xf numFmtId="167" fontId="2" fillId="0" borderId="21" xfId="0" applyNumberFormat="1" applyFont="1" applyBorder="1" applyProtection="1"/>
    <xf numFmtId="167" fontId="2" fillId="0" borderId="21" xfId="1" applyNumberFormat="1" applyFont="1" applyBorder="1" applyProtection="1"/>
    <xf numFmtId="165" fontId="2" fillId="0" borderId="16" xfId="1" applyNumberFormat="1" applyFont="1" applyBorder="1" applyProtection="1"/>
    <xf numFmtId="165" fontId="3" fillId="0" borderId="16" xfId="1" applyNumberFormat="1" applyFont="1" applyBorder="1" applyProtection="1"/>
    <xf numFmtId="167" fontId="2" fillId="0" borderId="22" xfId="1" applyNumberFormat="1" applyFont="1" applyBorder="1" applyProtection="1"/>
    <xf numFmtId="167" fontId="2" fillId="0" borderId="22" xfId="0" applyNumberFormat="1" applyFont="1" applyBorder="1" applyProtection="1"/>
    <xf numFmtId="167" fontId="3" fillId="0" borderId="22" xfId="0" applyNumberFormat="1" applyFont="1" applyBorder="1" applyProtection="1"/>
    <xf numFmtId="0" fontId="2" fillId="0" borderId="21" xfId="0" applyFont="1" applyBorder="1" applyProtection="1"/>
    <xf numFmtId="167" fontId="3" fillId="0" borderId="21" xfId="0" applyNumberFormat="1" applyFont="1" applyBorder="1" applyProtection="1"/>
    <xf numFmtId="0" fontId="3" fillId="0" borderId="16" xfId="0" applyFont="1" applyBorder="1" applyProtection="1"/>
    <xf numFmtId="0" fontId="2" fillId="0" borderId="8" xfId="0" applyFont="1" applyBorder="1" applyAlignment="1" applyProtection="1">
      <alignment wrapText="1"/>
    </xf>
    <xf numFmtId="0" fontId="2" fillId="0" borderId="4" xfId="0" applyFont="1" applyBorder="1" applyProtection="1">
      <protection locked="0"/>
    </xf>
    <xf numFmtId="167" fontId="2" fillId="0" borderId="6" xfId="0" applyNumberFormat="1" applyFont="1" applyBorder="1" applyAlignment="1" applyProtection="1">
      <alignment horizontal="right"/>
    </xf>
    <xf numFmtId="167" fontId="2" fillId="0" borderId="16" xfId="1" applyNumberFormat="1" applyFont="1" applyBorder="1" applyProtection="1"/>
    <xf numFmtId="167" fontId="3" fillId="0" borderId="6" xfId="0" applyNumberFormat="1" applyFont="1" applyBorder="1" applyAlignment="1" applyProtection="1">
      <alignment horizontal="right"/>
    </xf>
    <xf numFmtId="167" fontId="3" fillId="0" borderId="25" xfId="0" applyNumberFormat="1" applyFont="1" applyBorder="1" applyProtection="1"/>
    <xf numFmtId="0" fontId="3" fillId="0" borderId="9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right"/>
    </xf>
    <xf numFmtId="167" fontId="13" fillId="0" borderId="19" xfId="0" applyNumberFormat="1" applyFont="1" applyBorder="1" applyAlignment="1" applyProtection="1">
      <alignment horizontal="right"/>
    </xf>
    <xf numFmtId="0" fontId="18" fillId="0" borderId="17" xfId="0" applyFont="1" applyBorder="1" applyAlignment="1" applyProtection="1">
      <alignment horizontal="right" vertical="center" wrapText="1"/>
    </xf>
    <xf numFmtId="167" fontId="2" fillId="0" borderId="16" xfId="0" applyNumberFormat="1" applyFont="1" applyBorder="1" applyAlignment="1" applyProtection="1">
      <alignment horizontal="right"/>
    </xf>
    <xf numFmtId="0" fontId="13" fillId="8" borderId="10" xfId="0" applyFont="1" applyFill="1" applyBorder="1" applyAlignment="1" applyProtection="1">
      <alignment horizontal="right"/>
    </xf>
    <xf numFmtId="167" fontId="2" fillId="0" borderId="21" xfId="0" applyNumberFormat="1" applyFont="1" applyFill="1" applyBorder="1" applyProtection="1"/>
    <xf numFmtId="167" fontId="2" fillId="0" borderId="21" xfId="1" applyNumberFormat="1" applyFont="1" applyFill="1" applyBorder="1" applyProtection="1"/>
    <xf numFmtId="167" fontId="10" fillId="0" borderId="5" xfId="0" applyNumberFormat="1" applyFont="1" applyFill="1" applyBorder="1" applyAlignment="1" applyProtection="1"/>
    <xf numFmtId="0" fontId="0" fillId="0" borderId="23" xfId="0" applyBorder="1" applyProtection="1"/>
    <xf numFmtId="167" fontId="2" fillId="0" borderId="11" xfId="0" applyNumberFormat="1" applyFont="1" applyFill="1" applyBorder="1" applyAlignment="1" applyProtection="1">
      <alignment horizontal="right"/>
    </xf>
    <xf numFmtId="167" fontId="2" fillId="0" borderId="26" xfId="1" applyNumberFormat="1" applyFont="1" applyFill="1" applyBorder="1" applyAlignment="1" applyProtection="1">
      <alignment vertical="center"/>
    </xf>
    <xf numFmtId="0" fontId="0" fillId="0" borderId="27" xfId="0" applyBorder="1" applyProtection="1"/>
    <xf numFmtId="167" fontId="10" fillId="0" borderId="26" xfId="0" applyNumberFormat="1" applyFont="1" applyFill="1" applyBorder="1" applyAlignment="1" applyProtection="1"/>
    <xf numFmtId="0" fontId="0" fillId="0" borderId="16" xfId="0" applyBorder="1" applyAlignment="1" applyProtection="1"/>
    <xf numFmtId="167" fontId="16" fillId="0" borderId="16" xfId="0" applyNumberFormat="1" applyFont="1" applyBorder="1" applyAlignment="1" applyProtection="1"/>
    <xf numFmtId="165" fontId="2" fillId="0" borderId="32" xfId="1" applyNumberFormat="1" applyFont="1" applyFill="1" applyBorder="1" applyAlignment="1" applyProtection="1">
      <alignment horizontal="center"/>
    </xf>
    <xf numFmtId="0" fontId="2" fillId="0" borderId="22" xfId="0" applyFont="1" applyBorder="1" applyProtection="1"/>
    <xf numFmtId="165" fontId="2" fillId="0" borderId="22" xfId="1" applyNumberFormat="1" applyFont="1" applyBorder="1" applyAlignment="1" applyProtection="1">
      <alignment horizontal="center"/>
    </xf>
    <xf numFmtId="165" fontId="3" fillId="0" borderId="22" xfId="1" applyNumberFormat="1" applyFont="1" applyBorder="1" applyProtection="1"/>
    <xf numFmtId="165" fontId="2" fillId="0" borderId="22" xfId="1" applyNumberFormat="1" applyFont="1" applyBorder="1" applyProtection="1"/>
    <xf numFmtId="0" fontId="8" fillId="0" borderId="32" xfId="0" applyFont="1" applyBorder="1" applyAlignment="1" applyProtection="1">
      <alignment horizontal="center" wrapText="1"/>
    </xf>
    <xf numFmtId="0" fontId="14" fillId="0" borderId="33" xfId="0" applyFont="1" applyBorder="1" applyAlignment="1" applyProtection="1">
      <alignment wrapText="1"/>
    </xf>
    <xf numFmtId="0" fontId="2" fillId="0" borderId="26" xfId="0" applyFont="1" applyBorder="1" applyAlignment="1" applyProtection="1">
      <alignment wrapText="1"/>
    </xf>
    <xf numFmtId="0" fontId="0" fillId="0" borderId="27" xfId="0" applyBorder="1"/>
    <xf numFmtId="0" fontId="19" fillId="4" borderId="21" xfId="0" applyFont="1" applyFill="1" applyBorder="1" applyProtection="1">
      <protection locked="0"/>
    </xf>
    <xf numFmtId="0" fontId="0" fillId="0" borderId="21" xfId="0" applyBorder="1" applyProtection="1"/>
    <xf numFmtId="0" fontId="18" fillId="0" borderId="38" xfId="0" applyFont="1" applyBorder="1" applyAlignment="1" applyProtection="1">
      <alignment horizontal="right" vertical="center" wrapText="1"/>
    </xf>
    <xf numFmtId="167" fontId="13" fillId="0" borderId="38" xfId="0" applyNumberFormat="1" applyFont="1" applyBorder="1" applyAlignment="1" applyProtection="1">
      <alignment horizontal="right"/>
    </xf>
    <xf numFmtId="167" fontId="13" fillId="0" borderId="39" xfId="0" applyNumberFormat="1" applyFont="1" applyBorder="1" applyAlignment="1" applyProtection="1">
      <alignment horizontal="right"/>
    </xf>
    <xf numFmtId="0" fontId="3" fillId="0" borderId="40" xfId="0" applyFont="1" applyBorder="1" applyAlignment="1" applyProtection="1">
      <alignment horizontal="right"/>
    </xf>
    <xf numFmtId="167" fontId="3" fillId="0" borderId="38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right"/>
    </xf>
    <xf numFmtId="167" fontId="2" fillId="0" borderId="25" xfId="0" applyNumberFormat="1" applyFont="1" applyFill="1" applyBorder="1" applyProtection="1"/>
    <xf numFmtId="0" fontId="18" fillId="0" borderId="41" xfId="0" applyFont="1" applyBorder="1" applyAlignment="1" applyProtection="1">
      <alignment vertical="center" wrapText="1"/>
    </xf>
    <xf numFmtId="167" fontId="2" fillId="0" borderId="42" xfId="0" applyNumberFormat="1" applyFont="1" applyBorder="1" applyProtection="1"/>
    <xf numFmtId="0" fontId="0" fillId="0" borderId="43" xfId="0" applyBorder="1" applyProtection="1"/>
    <xf numFmtId="167" fontId="3" fillId="0" borderId="18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0" fontId="0" fillId="0" borderId="0" xfId="0" applyFill="1" applyBorder="1" applyProtection="1"/>
    <xf numFmtId="167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168" fontId="0" fillId="0" borderId="0" xfId="0" applyNumberFormat="1" applyFill="1" applyBorder="1" applyProtection="1"/>
    <xf numFmtId="0" fontId="6" fillId="0" borderId="0" xfId="0" applyFont="1" applyFill="1" applyBorder="1" applyAlignment="1" applyProtection="1">
      <alignment horizontal="center" vertical="center"/>
    </xf>
    <xf numFmtId="168" fontId="0" fillId="0" borderId="0" xfId="0" applyNumberFormat="1" applyFill="1" applyBorder="1" applyProtection="1">
      <protection locked="0"/>
    </xf>
    <xf numFmtId="0" fontId="0" fillId="0" borderId="21" xfId="0" applyBorder="1" applyAlignment="1" applyProtection="1"/>
    <xf numFmtId="167" fontId="16" fillId="0" borderId="21" xfId="0" applyNumberFormat="1" applyFont="1" applyBorder="1" applyAlignment="1" applyProtection="1"/>
    <xf numFmtId="0" fontId="0" fillId="0" borderId="20" xfId="0" applyBorder="1" applyAlignment="1" applyProtection="1"/>
    <xf numFmtId="165" fontId="2" fillId="0" borderId="34" xfId="1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27" xfId="0" applyFont="1" applyBorder="1"/>
    <xf numFmtId="3" fontId="17" fillId="6" borderId="47" xfId="0" applyNumberFormat="1" applyFont="1" applyFill="1" applyBorder="1" applyAlignment="1" applyProtection="1">
      <alignment horizontal="right" vertical="center"/>
      <protection locked="0"/>
    </xf>
    <xf numFmtId="0" fontId="24" fillId="6" borderId="10" xfId="0" applyFont="1" applyFill="1" applyBorder="1" applyProtection="1">
      <protection locked="0"/>
    </xf>
    <xf numFmtId="0" fontId="0" fillId="0" borderId="50" xfId="0" applyBorder="1"/>
    <xf numFmtId="0" fontId="0" fillId="0" borderId="51" xfId="0" applyBorder="1"/>
    <xf numFmtId="167" fontId="10" fillId="9" borderId="25" xfId="0" applyNumberFormat="1" applyFont="1" applyFill="1" applyBorder="1" applyAlignment="1" applyProtection="1">
      <alignment horizontal="center"/>
      <protection locked="0"/>
    </xf>
    <xf numFmtId="0" fontId="20" fillId="10" borderId="16" xfId="0" applyFont="1" applyFill="1" applyBorder="1" applyProtection="1"/>
    <xf numFmtId="0" fontId="25" fillId="10" borderId="16" xfId="0" applyFont="1" applyFill="1" applyBorder="1" applyProtection="1"/>
    <xf numFmtId="0" fontId="15" fillId="10" borderId="16" xfId="0" applyFont="1" applyFill="1" applyBorder="1" applyProtection="1"/>
    <xf numFmtId="0" fontId="2" fillId="10" borderId="4" xfId="0" applyFont="1" applyFill="1" applyBorder="1" applyProtection="1">
      <protection locked="0"/>
    </xf>
    <xf numFmtId="0" fontId="13" fillId="9" borderId="10" xfId="0" applyFont="1" applyFill="1" applyBorder="1" applyAlignment="1" applyProtection="1">
      <alignment horizontal="right"/>
    </xf>
    <xf numFmtId="0" fontId="2" fillId="10" borderId="16" xfId="0" applyFont="1" applyFill="1" applyBorder="1" applyProtection="1"/>
    <xf numFmtId="0" fontId="15" fillId="10" borderId="22" xfId="0" applyFont="1" applyFill="1" applyBorder="1" applyProtection="1"/>
    <xf numFmtId="165" fontId="20" fillId="10" borderId="22" xfId="1" applyNumberFormat="1" applyFont="1" applyFill="1" applyBorder="1" applyProtection="1"/>
    <xf numFmtId="0" fontId="12" fillId="10" borderId="0" xfId="0" applyFont="1" applyFill="1" applyBorder="1"/>
    <xf numFmtId="0" fontId="0" fillId="0" borderId="0" xfId="0" applyFill="1" applyBorder="1" applyAlignment="1">
      <alignment horizontal="center"/>
    </xf>
    <xf numFmtId="167" fontId="2" fillId="0" borderId="28" xfId="1" applyNumberFormat="1" applyFont="1" applyBorder="1" applyProtection="1"/>
    <xf numFmtId="167" fontId="2" fillId="0" borderId="28" xfId="0" applyNumberFormat="1" applyFont="1" applyBorder="1" applyProtection="1"/>
    <xf numFmtId="167" fontId="2" fillId="0" borderId="0" xfId="1" applyNumberFormat="1" applyFont="1" applyFill="1" applyBorder="1" applyAlignment="1" applyProtection="1">
      <alignment horizontal="right" vertical="center"/>
    </xf>
    <xf numFmtId="167" fontId="2" fillId="0" borderId="58" xfId="1" applyNumberFormat="1" applyFont="1" applyFill="1" applyBorder="1" applyAlignment="1" applyProtection="1">
      <alignment horizontal="right" vertical="center"/>
    </xf>
    <xf numFmtId="167" fontId="2" fillId="0" borderId="57" xfId="0" applyNumberFormat="1" applyFont="1" applyFill="1" applyBorder="1" applyAlignment="1" applyProtection="1">
      <alignment horizontal="right"/>
    </xf>
    <xf numFmtId="0" fontId="1" fillId="0" borderId="0" xfId="0" applyFont="1" applyBorder="1" applyAlignment="1">
      <alignment horizontal="center"/>
    </xf>
    <xf numFmtId="0" fontId="13" fillId="4" borderId="35" xfId="0" applyFont="1" applyFill="1" applyBorder="1" applyAlignment="1" applyProtection="1">
      <alignment horizontal="center"/>
    </xf>
    <xf numFmtId="0" fontId="13" fillId="4" borderId="36" xfId="0" applyFont="1" applyFill="1" applyBorder="1" applyAlignment="1" applyProtection="1">
      <alignment horizontal="center"/>
    </xf>
    <xf numFmtId="0" fontId="13" fillId="4" borderId="37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49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center" vertical="center" wrapText="1"/>
    </xf>
    <xf numFmtId="167" fontId="2" fillId="2" borderId="29" xfId="1" applyNumberFormat="1" applyFont="1" applyFill="1" applyBorder="1" applyAlignment="1" applyProtection="1">
      <alignment horizontal="right"/>
      <protection locked="0"/>
    </xf>
    <xf numFmtId="167" fontId="2" fillId="2" borderId="20" xfId="1" applyNumberFormat="1" applyFont="1" applyFill="1" applyBorder="1" applyAlignment="1" applyProtection="1">
      <alignment horizontal="right"/>
      <protection locked="0"/>
    </xf>
    <xf numFmtId="0" fontId="9" fillId="5" borderId="44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167" fontId="17" fillId="4" borderId="28" xfId="0" applyNumberFormat="1" applyFont="1" applyFill="1" applyBorder="1" applyAlignment="1" applyProtection="1">
      <alignment horizontal="right"/>
      <protection locked="0"/>
    </xf>
    <xf numFmtId="167" fontId="17" fillId="4" borderId="21" xfId="0" applyNumberFormat="1" applyFont="1" applyFill="1" applyBorder="1" applyAlignment="1" applyProtection="1">
      <alignment horizontal="right"/>
      <protection locked="0"/>
    </xf>
    <xf numFmtId="0" fontId="13" fillId="0" borderId="44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wrapText="1"/>
    </xf>
    <xf numFmtId="167" fontId="2" fillId="4" borderId="29" xfId="0" applyNumberFormat="1" applyFont="1" applyFill="1" applyBorder="1" applyAlignment="1" applyProtection="1">
      <alignment horizontal="right"/>
      <protection locked="0"/>
    </xf>
    <xf numFmtId="167" fontId="2" fillId="4" borderId="20" xfId="0" applyNumberFormat="1" applyFont="1" applyFill="1" applyBorder="1" applyAlignment="1" applyProtection="1">
      <alignment horizontal="right"/>
      <protection locked="0"/>
    </xf>
    <xf numFmtId="0" fontId="13" fillId="0" borderId="56" xfId="0" applyFont="1" applyBorder="1" applyAlignment="1" applyProtection="1">
      <alignment horizontal="center" wrapText="1"/>
    </xf>
    <xf numFmtId="0" fontId="13" fillId="0" borderId="61" xfId="0" applyFont="1" applyBorder="1" applyAlignment="1" applyProtection="1">
      <alignment horizontal="center" wrapText="1"/>
    </xf>
    <xf numFmtId="167" fontId="2" fillId="6" borderId="30" xfId="0" applyNumberFormat="1" applyFont="1" applyFill="1" applyBorder="1" applyAlignment="1" applyProtection="1">
      <alignment horizontal="right"/>
      <protection locked="0"/>
    </xf>
    <xf numFmtId="167" fontId="2" fillId="6" borderId="59" xfId="0" applyNumberFormat="1" applyFont="1" applyFill="1" applyBorder="1" applyAlignment="1" applyProtection="1">
      <alignment horizontal="right"/>
      <protection locked="0"/>
    </xf>
    <xf numFmtId="0" fontId="9" fillId="5" borderId="3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9" fillId="8" borderId="34" xfId="0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/>
    </xf>
    <xf numFmtId="0" fontId="13" fillId="6" borderId="2" xfId="0" applyFont="1" applyFill="1" applyBorder="1" applyAlignment="1" applyProtection="1">
      <alignment horizontal="center"/>
    </xf>
    <xf numFmtId="0" fontId="13" fillId="6" borderId="3" xfId="0" applyFont="1" applyFill="1" applyBorder="1" applyAlignment="1" applyProtection="1">
      <alignment horizontal="center"/>
    </xf>
    <xf numFmtId="167" fontId="10" fillId="8" borderId="28" xfId="0" applyNumberFormat="1" applyFont="1" applyFill="1" applyBorder="1" applyAlignment="1" applyProtection="1">
      <alignment horizontal="right"/>
      <protection locked="0"/>
    </xf>
    <xf numFmtId="167" fontId="10" fillId="8" borderId="48" xfId="0" applyNumberFormat="1" applyFont="1" applyFill="1" applyBorder="1" applyAlignment="1" applyProtection="1">
      <alignment horizontal="right"/>
      <protection locked="0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13" fillId="7" borderId="2" xfId="0" applyFont="1" applyFill="1" applyBorder="1" applyAlignment="1" applyProtection="1">
      <alignment horizontal="center"/>
    </xf>
    <xf numFmtId="0" fontId="13" fillId="7" borderId="3" xfId="0" applyFont="1" applyFill="1" applyBorder="1" applyAlignment="1" applyProtection="1">
      <alignment horizontal="center"/>
    </xf>
    <xf numFmtId="0" fontId="13" fillId="4" borderId="12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165" fontId="2" fillId="0" borderId="34" xfId="1" applyNumberFormat="1" applyFont="1" applyFill="1" applyBorder="1" applyAlignment="1" applyProtection="1">
      <alignment horizontal="center"/>
    </xf>
    <xf numFmtId="165" fontId="2" fillId="0" borderId="11" xfId="1" applyNumberFormat="1" applyFont="1" applyFill="1" applyBorder="1" applyAlignment="1" applyProtection="1">
      <alignment horizontal="center"/>
    </xf>
    <xf numFmtId="167" fontId="10" fillId="8" borderId="21" xfId="0" applyNumberFormat="1" applyFont="1" applyFill="1" applyBorder="1" applyAlignment="1" applyProtection="1">
      <alignment horizontal="right"/>
      <protection locked="0"/>
    </xf>
    <xf numFmtId="0" fontId="8" fillId="7" borderId="1" xfId="0" applyFont="1" applyFill="1" applyBorder="1" applyAlignment="1" applyProtection="1">
      <alignment horizontal="center" wrapText="1"/>
    </xf>
    <xf numFmtId="0" fontId="8" fillId="7" borderId="3" xfId="0" applyFont="1" applyFill="1" applyBorder="1" applyAlignment="1" applyProtection="1">
      <alignment horizontal="center" wrapText="1"/>
    </xf>
    <xf numFmtId="0" fontId="0" fillId="0" borderId="52" xfId="0" applyNumberFormat="1" applyBorder="1" applyAlignment="1">
      <alignment horizontal="center" vertical="center" wrapText="1"/>
    </xf>
    <xf numFmtId="0" fontId="0" fillId="0" borderId="53" xfId="0" applyNumberFormat="1" applyBorder="1" applyAlignment="1">
      <alignment horizontal="center" vertical="center" wrapText="1"/>
    </xf>
    <xf numFmtId="0" fontId="0" fillId="0" borderId="54" xfId="0" applyNumberFormat="1" applyBorder="1" applyAlignment="1">
      <alignment horizontal="center" vertical="center" wrapText="1"/>
    </xf>
    <xf numFmtId="0" fontId="0" fillId="0" borderId="55" xfId="0" applyNumberFormat="1" applyBorder="1" applyAlignment="1">
      <alignment horizontal="center" vertical="center" wrapText="1"/>
    </xf>
    <xf numFmtId="167" fontId="17" fillId="6" borderId="46" xfId="0" applyNumberFormat="1" applyFont="1" applyFill="1" applyBorder="1" applyAlignment="1" applyProtection="1">
      <alignment horizontal="right" vertical="center"/>
      <protection locked="0"/>
    </xf>
    <xf numFmtId="167" fontId="17" fillId="6" borderId="47" xfId="0" applyNumberFormat="1" applyFont="1" applyFill="1" applyBorder="1" applyAlignment="1" applyProtection="1">
      <alignment horizontal="right" vertical="center"/>
      <protection locked="0"/>
    </xf>
    <xf numFmtId="167" fontId="2" fillId="3" borderId="60" xfId="1" applyNumberFormat="1" applyFont="1" applyFill="1" applyBorder="1" applyAlignment="1" applyProtection="1">
      <alignment horizontal="right" vertical="center"/>
    </xf>
    <xf numFmtId="167" fontId="2" fillId="3" borderId="31" xfId="1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0" borderId="47" xfId="0" applyFont="1" applyBorder="1" applyProtection="1"/>
    <xf numFmtId="0" fontId="2" fillId="0" borderId="62" xfId="0" applyFont="1" applyBorder="1" applyProtection="1"/>
    <xf numFmtId="0" fontId="3" fillId="0" borderId="47" xfId="0" applyFont="1" applyBorder="1" applyAlignment="1" applyProtection="1">
      <alignment horizontal="right"/>
    </xf>
    <xf numFmtId="0" fontId="2" fillId="0" borderId="20" xfId="0" applyFont="1" applyBorder="1" applyProtection="1"/>
    <xf numFmtId="0" fontId="2" fillId="0" borderId="63" xfId="0" applyFont="1" applyBorder="1" applyAlignment="1" applyProtection="1">
      <alignment horizontal="right"/>
    </xf>
    <xf numFmtId="0" fontId="2" fillId="0" borderId="63" xfId="0" applyFont="1" applyBorder="1" applyProtection="1"/>
    <xf numFmtId="165" fontId="2" fillId="0" borderId="47" xfId="1" applyNumberFormat="1" applyFont="1" applyBorder="1" applyProtection="1"/>
    <xf numFmtId="0" fontId="0" fillId="0" borderId="62" xfId="0" applyBorder="1" applyAlignment="1" applyProtection="1"/>
    <xf numFmtId="0" fontId="2" fillId="3" borderId="4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0" fillId="8" borderId="6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2" fillId="3" borderId="10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65D7FF"/>
      <color rgb="FFFA8686"/>
      <color rgb="FFF4902C"/>
      <color rgb="FFFFC58B"/>
      <color rgb="FF9966FF"/>
      <color rgb="FF9933FF"/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workbookViewId="0">
      <selection activeCell="F5" sqref="F5:G5"/>
    </sheetView>
  </sheetViews>
  <sheetFormatPr defaultRowHeight="15" x14ac:dyDescent="0.25"/>
  <cols>
    <col min="1" max="1" width="2.28515625" customWidth="1"/>
    <col min="2" max="2" width="8.7109375" customWidth="1"/>
    <col min="3" max="3" width="28.28515625" customWidth="1"/>
    <col min="4" max="4" width="12" customWidth="1"/>
    <col min="5" max="5" width="23" style="34" customWidth="1"/>
    <col min="6" max="6" width="11" customWidth="1"/>
    <col min="7" max="7" width="20.28515625" customWidth="1"/>
    <col min="8" max="8" width="12.28515625" customWidth="1"/>
    <col min="9" max="9" width="23.85546875" customWidth="1"/>
    <col min="10" max="10" width="20.85546875" customWidth="1"/>
    <col min="11" max="11" width="9.85546875" customWidth="1"/>
    <col min="12" max="12" width="25.85546875" customWidth="1"/>
    <col min="13" max="13" width="11.28515625" customWidth="1"/>
    <col min="14" max="14" width="22.5703125" customWidth="1"/>
    <col min="15" max="15" width="10.42578125" customWidth="1"/>
    <col min="16" max="16" width="20.7109375" customWidth="1"/>
    <col min="17" max="17" width="22.42578125" customWidth="1"/>
    <col min="18" max="18" width="26.85546875" customWidth="1"/>
    <col min="19" max="19" width="13.140625" customWidth="1"/>
  </cols>
  <sheetData>
    <row r="1" spans="1:21" ht="26.25" x14ac:dyDescent="0.4">
      <c r="A1" s="131" t="s">
        <v>45</v>
      </c>
      <c r="B1" s="131"/>
      <c r="C1" s="131"/>
      <c r="D1" s="131"/>
      <c r="E1" s="131"/>
      <c r="F1" s="131"/>
      <c r="G1" s="131"/>
      <c r="H1" s="131"/>
      <c r="I1" s="131"/>
      <c r="J1" s="8"/>
      <c r="K1" s="8"/>
      <c r="L1" s="8"/>
      <c r="M1" s="8"/>
      <c r="N1" s="8"/>
      <c r="O1" s="8"/>
      <c r="P1" s="2"/>
      <c r="Q1" s="2"/>
      <c r="R1" s="2"/>
    </row>
    <row r="2" spans="1:21" ht="15.75" thickBot="1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3"/>
      <c r="P2" s="2"/>
      <c r="Q2" s="18"/>
      <c r="R2" s="18"/>
    </row>
    <row r="3" spans="1:21" ht="21.75" thickBot="1" x14ac:dyDescent="0.4">
      <c r="A3" s="159"/>
      <c r="B3" s="132" t="s">
        <v>30</v>
      </c>
      <c r="C3" s="133"/>
      <c r="D3" s="133"/>
      <c r="E3" s="133"/>
      <c r="F3" s="133"/>
      <c r="G3" s="133"/>
      <c r="H3" s="133"/>
      <c r="I3" s="134"/>
      <c r="J3" s="173" t="s">
        <v>7</v>
      </c>
      <c r="K3" s="174"/>
      <c r="L3" s="174"/>
      <c r="M3" s="174"/>
      <c r="N3" s="174"/>
      <c r="O3" s="171" t="s">
        <v>33</v>
      </c>
      <c r="P3" s="172"/>
      <c r="Q3" s="18"/>
      <c r="R3" s="19"/>
    </row>
    <row r="4" spans="1:21" s="7" customFormat="1" ht="60.75" customHeight="1" thickTop="1" thickBot="1" x14ac:dyDescent="0.35">
      <c r="A4" s="159"/>
      <c r="B4" s="81"/>
      <c r="C4" s="82"/>
      <c r="D4" s="148" t="s">
        <v>21</v>
      </c>
      <c r="E4" s="149"/>
      <c r="F4" s="140" t="s">
        <v>22</v>
      </c>
      <c r="G4" s="141"/>
      <c r="H4" s="144" t="s">
        <v>23</v>
      </c>
      <c r="I4" s="145"/>
      <c r="J4" s="80"/>
      <c r="K4" s="160" t="s">
        <v>36</v>
      </c>
      <c r="L4" s="161"/>
      <c r="M4" s="175" t="s">
        <v>44</v>
      </c>
      <c r="N4" s="176"/>
      <c r="O4" s="177" t="s">
        <v>34</v>
      </c>
      <c r="P4" s="178"/>
      <c r="Q4" s="20"/>
      <c r="R4" s="20"/>
      <c r="S4" s="20"/>
      <c r="T4" s="19"/>
      <c r="U4" s="21"/>
    </row>
    <row r="5" spans="1:21" ht="20.25" x14ac:dyDescent="0.3">
      <c r="A5" s="159"/>
      <c r="B5" s="4"/>
      <c r="C5" s="121" t="s">
        <v>38</v>
      </c>
      <c r="D5" s="150">
        <v>0</v>
      </c>
      <c r="E5" s="151"/>
      <c r="F5" s="142">
        <v>0</v>
      </c>
      <c r="G5" s="143"/>
      <c r="H5" s="146">
        <v>0</v>
      </c>
      <c r="I5" s="147"/>
      <c r="J5" s="122" t="s">
        <v>0</v>
      </c>
      <c r="K5" s="165">
        <v>0</v>
      </c>
      <c r="L5" s="166"/>
      <c r="M5" s="75" t="s">
        <v>10</v>
      </c>
      <c r="O5" s="179"/>
      <c r="P5" s="180"/>
      <c r="Q5" s="2"/>
      <c r="R5" s="2"/>
      <c r="S5" s="2"/>
      <c r="T5" s="22"/>
      <c r="U5" s="18"/>
    </row>
    <row r="6" spans="1:21" ht="20.25" x14ac:dyDescent="0.3">
      <c r="A6" s="159"/>
      <c r="B6" s="4"/>
      <c r="C6" s="40"/>
      <c r="D6" s="62" t="s">
        <v>11</v>
      </c>
      <c r="E6" s="65"/>
      <c r="F6" s="62" t="s">
        <v>11</v>
      </c>
      <c r="G6" s="66"/>
      <c r="H6" s="86" t="s">
        <v>11</v>
      </c>
      <c r="I6" s="84">
        <v>1</v>
      </c>
      <c r="J6" s="123" t="s">
        <v>20</v>
      </c>
      <c r="K6" s="86" t="s">
        <v>11</v>
      </c>
      <c r="L6" s="67"/>
      <c r="M6" s="86" t="s">
        <v>11</v>
      </c>
      <c r="N6" s="75"/>
      <c r="O6" s="86" t="s">
        <v>11</v>
      </c>
      <c r="P6" s="84">
        <v>8</v>
      </c>
      <c r="Q6" s="124" t="s">
        <v>39</v>
      </c>
      <c r="R6" s="2"/>
      <c r="S6" s="2"/>
      <c r="T6" s="22"/>
      <c r="U6" s="18"/>
    </row>
    <row r="7" spans="1:21" ht="21" x14ac:dyDescent="0.35">
      <c r="A7" s="159"/>
      <c r="B7" s="4"/>
      <c r="C7" s="40" t="s">
        <v>1</v>
      </c>
      <c r="D7" s="38" t="s">
        <v>14</v>
      </c>
      <c r="E7" s="43">
        <f>IF(D5*0.0019&lt;96,96,D5*0.0019)</f>
        <v>96</v>
      </c>
      <c r="F7" s="38" t="s">
        <v>12</v>
      </c>
      <c r="G7" s="42">
        <f>IF(F5*0.0032&lt;96,96,F5*0.0032)</f>
        <v>96</v>
      </c>
      <c r="H7" s="87" t="s">
        <v>16</v>
      </c>
      <c r="I7" s="44">
        <f>96*I6</f>
        <v>96</v>
      </c>
      <c r="J7" s="77"/>
      <c r="K7" s="64" t="s">
        <v>18</v>
      </c>
      <c r="L7" s="29">
        <f>IF(K5*0.0038&lt;96,96,K5*0.0038)</f>
        <v>96</v>
      </c>
      <c r="M7" s="64" t="s">
        <v>43</v>
      </c>
      <c r="N7" s="47">
        <v>96</v>
      </c>
      <c r="O7" s="64" t="s">
        <v>26</v>
      </c>
      <c r="P7" s="42">
        <f>IF((P6*10.6)&lt;105.8,105.8,P6*10.6)</f>
        <v>105.8</v>
      </c>
      <c r="Q7" s="2"/>
      <c r="R7" s="2"/>
      <c r="S7" s="2"/>
      <c r="T7" s="23"/>
      <c r="U7" s="18"/>
    </row>
    <row r="8" spans="1:21" ht="21" x14ac:dyDescent="0.35">
      <c r="A8" s="159"/>
      <c r="B8" s="4"/>
      <c r="C8" s="40" t="s">
        <v>3</v>
      </c>
      <c r="D8" s="38" t="s">
        <v>2</v>
      </c>
      <c r="E8" s="43" t="b">
        <f>IF(D5&gt;20000,D5*0.2%)</f>
        <v>0</v>
      </c>
      <c r="F8" s="38" t="s">
        <v>2</v>
      </c>
      <c r="G8" s="43" t="b">
        <f>IF(F5&gt;20000,F5*0.2%)</f>
        <v>0</v>
      </c>
      <c r="H8" s="87" t="s">
        <v>2</v>
      </c>
      <c r="I8" s="43" t="b">
        <f>IF(H5&gt;20000,H5*0.2%)</f>
        <v>0</v>
      </c>
      <c r="J8" s="48"/>
      <c r="K8" s="64" t="s">
        <v>2</v>
      </c>
      <c r="L8" s="30" t="b">
        <f>IF(K5&gt;20000,K5*0.2%)</f>
        <v>0</v>
      </c>
      <c r="M8" s="64"/>
      <c r="N8" s="48"/>
      <c r="O8" s="120"/>
      <c r="P8" s="48"/>
      <c r="Q8" s="2"/>
      <c r="R8" s="2"/>
      <c r="S8" s="2"/>
      <c r="T8" s="24"/>
      <c r="U8" s="18"/>
    </row>
    <row r="9" spans="1:21" ht="21" x14ac:dyDescent="0.35">
      <c r="A9" s="159"/>
      <c r="B9" s="4"/>
      <c r="C9" s="40" t="s">
        <v>8</v>
      </c>
      <c r="D9" s="61" t="s">
        <v>13</v>
      </c>
      <c r="E9" s="43">
        <f>IF(D5&gt;45000,D5*0.00137,61.65)</f>
        <v>61.65</v>
      </c>
      <c r="F9" s="61" t="s">
        <v>13</v>
      </c>
      <c r="G9" s="43">
        <f>IF(F5&gt;45000,F5*0.00137,61.65)</f>
        <v>61.65</v>
      </c>
      <c r="H9" s="88" t="s">
        <v>13</v>
      </c>
      <c r="I9" s="43">
        <f>IF(H5&gt;45000,H5*0.00137,61.65)</f>
        <v>61.65</v>
      </c>
      <c r="J9" s="47"/>
      <c r="K9" s="64" t="s">
        <v>19</v>
      </c>
      <c r="L9" s="30">
        <f>IF(K5&gt;45000,K5*0.274%,123.3)</f>
        <v>123.3</v>
      </c>
      <c r="M9" s="64" t="s">
        <v>40</v>
      </c>
      <c r="N9" s="47">
        <v>61.65</v>
      </c>
      <c r="O9" s="64" t="s">
        <v>40</v>
      </c>
      <c r="P9" s="47">
        <v>61.65</v>
      </c>
      <c r="Q9" s="2"/>
      <c r="R9" s="2"/>
      <c r="S9" s="2"/>
      <c r="T9" s="24"/>
      <c r="U9" s="18"/>
    </row>
    <row r="10" spans="1:21" ht="20.25" customHeight="1" x14ac:dyDescent="0.3">
      <c r="A10" s="159"/>
      <c r="B10" s="4"/>
      <c r="C10" s="40"/>
      <c r="D10" s="59"/>
      <c r="E10" s="50"/>
      <c r="F10" s="59"/>
      <c r="G10" s="45"/>
      <c r="H10" s="89"/>
      <c r="I10" s="71"/>
      <c r="J10" s="68"/>
      <c r="K10" s="15"/>
      <c r="L10" s="9"/>
      <c r="M10" s="105"/>
      <c r="N10" s="48"/>
      <c r="O10" s="105"/>
      <c r="P10" s="48"/>
      <c r="Q10" s="2"/>
      <c r="R10" s="2"/>
      <c r="S10" s="2"/>
      <c r="T10" s="25"/>
      <c r="U10" s="18"/>
    </row>
    <row r="11" spans="1:21" s="12" customFormat="1" ht="20.25" x14ac:dyDescent="0.3">
      <c r="A11" s="159"/>
      <c r="B11" s="31"/>
      <c r="C11" s="52" t="s">
        <v>4</v>
      </c>
      <c r="D11" s="35"/>
      <c r="E11" s="51">
        <f>SUM(E7:E10)</f>
        <v>157.65</v>
      </c>
      <c r="F11" s="35"/>
      <c r="G11" s="46">
        <f>SUM(G7:G10)</f>
        <v>157.65</v>
      </c>
      <c r="H11" s="90"/>
      <c r="I11" s="51">
        <f>SUM(I7:I9)</f>
        <v>157.65</v>
      </c>
      <c r="J11" s="78"/>
      <c r="K11" s="16"/>
      <c r="L11" s="10">
        <f>SUM(L7:L10)</f>
        <v>219.3</v>
      </c>
      <c r="M11" s="106"/>
      <c r="N11" s="49">
        <f>SUM(N7:N10)</f>
        <v>157.65</v>
      </c>
      <c r="O11" s="106"/>
      <c r="P11" s="49">
        <f>SUM(P7:P10)</f>
        <v>167.45</v>
      </c>
      <c r="Q11" s="26"/>
      <c r="R11" s="26"/>
      <c r="S11" s="26"/>
      <c r="T11" s="27"/>
      <c r="U11" s="28"/>
    </row>
    <row r="12" spans="1:21" ht="21" thickBot="1" x14ac:dyDescent="0.35">
      <c r="A12" s="159"/>
      <c r="B12" s="4"/>
      <c r="C12" s="40"/>
      <c r="D12" s="60"/>
      <c r="E12" s="50"/>
      <c r="F12" s="60"/>
      <c r="G12" s="45"/>
      <c r="H12" s="91"/>
      <c r="I12" s="85"/>
      <c r="J12" s="79"/>
      <c r="K12" s="15"/>
      <c r="L12" s="32"/>
      <c r="O12" s="107"/>
      <c r="P12" s="76"/>
      <c r="Q12" s="2"/>
      <c r="R12" s="2"/>
      <c r="S12" s="2"/>
      <c r="T12" s="18"/>
      <c r="U12" s="18"/>
    </row>
    <row r="13" spans="1:21" ht="21" thickBot="1" x14ac:dyDescent="0.35">
      <c r="A13" s="159"/>
      <c r="B13" s="135" t="s">
        <v>5</v>
      </c>
      <c r="C13" s="136"/>
      <c r="D13" s="136"/>
      <c r="E13" s="136"/>
      <c r="F13" s="136"/>
      <c r="G13" s="136"/>
      <c r="H13" s="136"/>
      <c r="I13" s="137"/>
      <c r="J13" s="17"/>
      <c r="K13" s="170" t="s">
        <v>28</v>
      </c>
      <c r="L13" s="170"/>
      <c r="O13" s="2"/>
      <c r="P13" s="2"/>
      <c r="Q13" s="18"/>
      <c r="R13" s="18"/>
    </row>
    <row r="14" spans="1:21" ht="21" thickBot="1" x14ac:dyDescent="0.35">
      <c r="B14" s="1"/>
      <c r="C14" s="1"/>
      <c r="D14" s="1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18"/>
      <c r="R14" s="5"/>
    </row>
    <row r="15" spans="1:21" ht="21.75" thickBot="1" x14ac:dyDescent="0.4">
      <c r="B15" s="162" t="s">
        <v>9</v>
      </c>
      <c r="C15" s="163"/>
      <c r="D15" s="163"/>
      <c r="E15" s="163"/>
      <c r="F15" s="163"/>
      <c r="G15" s="163"/>
      <c r="H15" s="163"/>
      <c r="I15" s="163"/>
      <c r="J15" s="164"/>
      <c r="K15" s="167" t="s">
        <v>27</v>
      </c>
      <c r="L15" s="168"/>
      <c r="M15" s="168"/>
      <c r="N15" s="169"/>
    </row>
    <row r="16" spans="1:21" ht="57.75" customHeight="1" thickBot="1" x14ac:dyDescent="0.55000000000000004">
      <c r="A16" s="83"/>
      <c r="B16" s="6"/>
      <c r="C16" s="53"/>
      <c r="D16" s="152" t="s">
        <v>25</v>
      </c>
      <c r="E16" s="153"/>
      <c r="F16" s="138"/>
      <c r="G16" s="139"/>
      <c r="H16" s="156" t="s">
        <v>23</v>
      </c>
      <c r="I16" s="157"/>
      <c r="J16" s="158"/>
      <c r="K16" s="160" t="s">
        <v>29</v>
      </c>
      <c r="L16" s="161"/>
      <c r="M16" s="182" t="s">
        <v>24</v>
      </c>
      <c r="N16" s="183"/>
      <c r="Q16" s="5"/>
      <c r="R16" s="5"/>
    </row>
    <row r="17" spans="1:16" ht="21" thickBot="1" x14ac:dyDescent="0.35">
      <c r="A17" s="83"/>
      <c r="B17" s="14"/>
      <c r="C17" s="119" t="s">
        <v>38</v>
      </c>
      <c r="D17" s="154">
        <v>0</v>
      </c>
      <c r="E17" s="155"/>
      <c r="F17" s="190"/>
      <c r="G17" s="191"/>
      <c r="H17" s="188">
        <v>0</v>
      </c>
      <c r="I17" s="189"/>
      <c r="J17" s="118" t="s">
        <v>37</v>
      </c>
      <c r="K17" s="165">
        <v>0</v>
      </c>
      <c r="L17" s="181"/>
      <c r="M17" s="75" t="s">
        <v>10</v>
      </c>
      <c r="N17" s="113"/>
    </row>
    <row r="18" spans="1:16" ht="20.25" x14ac:dyDescent="0.3">
      <c r="A18" s="83"/>
      <c r="B18" s="14"/>
      <c r="C18" s="54"/>
      <c r="D18" s="93" t="s">
        <v>11</v>
      </c>
      <c r="E18" s="130"/>
      <c r="F18" s="129"/>
      <c r="G18" s="128"/>
      <c r="H18" s="62" t="s">
        <v>11</v>
      </c>
      <c r="I18" s="111">
        <v>1</v>
      </c>
      <c r="J18" s="116" t="s">
        <v>31</v>
      </c>
      <c r="K18" s="86" t="s">
        <v>11</v>
      </c>
      <c r="L18" s="115"/>
      <c r="M18" s="108"/>
      <c r="N18" s="114"/>
    </row>
    <row r="19" spans="1:16" s="109" customFormat="1" ht="20.25" x14ac:dyDescent="0.3">
      <c r="A19" s="110"/>
      <c r="B19" s="3"/>
      <c r="C19" s="40"/>
      <c r="E19" s="92"/>
      <c r="F19" s="69"/>
      <c r="G19" s="70"/>
      <c r="I19" s="112">
        <v>1</v>
      </c>
      <c r="J19" s="117" t="s">
        <v>32</v>
      </c>
      <c r="L19" s="72"/>
      <c r="M19" s="86" t="s">
        <v>11</v>
      </c>
      <c r="N19" s="75"/>
    </row>
    <row r="20" spans="1:16" ht="21" x14ac:dyDescent="0.35">
      <c r="A20" s="83"/>
      <c r="B20" s="3"/>
      <c r="C20" s="40" t="s">
        <v>1</v>
      </c>
      <c r="D20" s="87" t="s">
        <v>15</v>
      </c>
      <c r="E20" s="43">
        <f>IF(D17*0.0009&lt;96,96,D17*0.0009)</f>
        <v>96</v>
      </c>
      <c r="F20" s="55"/>
      <c r="G20" s="56"/>
      <c r="H20" s="38" t="s">
        <v>17</v>
      </c>
      <c r="I20" s="37">
        <f>96*(I19+I18)</f>
        <v>192</v>
      </c>
      <c r="J20" s="56"/>
      <c r="K20" s="64" t="s">
        <v>35</v>
      </c>
      <c r="L20" s="45">
        <f>IF(K17*0.0018&lt;96,96,K17*0.0018)</f>
        <v>96</v>
      </c>
      <c r="M20" s="64" t="s">
        <v>42</v>
      </c>
      <c r="N20" s="47">
        <v>96</v>
      </c>
    </row>
    <row r="21" spans="1:16" ht="21.75" thickBot="1" x14ac:dyDescent="0.4">
      <c r="A21" s="83"/>
      <c r="B21" s="3"/>
      <c r="C21" s="40" t="s">
        <v>3</v>
      </c>
      <c r="D21" s="87" t="s">
        <v>2</v>
      </c>
      <c r="E21" s="43" t="b">
        <f>IF(D17&gt;20000,D17*0.2%)</f>
        <v>0</v>
      </c>
      <c r="F21" s="55"/>
      <c r="G21" s="63"/>
      <c r="H21" s="38" t="s">
        <v>2</v>
      </c>
      <c r="I21" s="36" t="b">
        <f>IF(H17&gt;20000,H17*0.2%)</f>
        <v>0</v>
      </c>
      <c r="J21" s="39"/>
      <c r="K21" s="64" t="s">
        <v>2</v>
      </c>
      <c r="L21" s="39" t="b">
        <f>IF(K17&gt;20000,K17*0.2%)</f>
        <v>0</v>
      </c>
      <c r="M21" s="64"/>
      <c r="N21" s="48"/>
    </row>
    <row r="22" spans="1:16" ht="21" x14ac:dyDescent="0.35">
      <c r="A22" s="83"/>
      <c r="B22" s="3"/>
      <c r="C22" s="40" t="s">
        <v>8</v>
      </c>
      <c r="D22" s="88" t="s">
        <v>13</v>
      </c>
      <c r="E22" s="43">
        <f>IF(D17&gt;45000,D17*0.00137,61.65)</f>
        <v>61.65</v>
      </c>
      <c r="F22" s="55"/>
      <c r="G22" s="63"/>
      <c r="H22" s="61" t="s">
        <v>13</v>
      </c>
      <c r="I22" s="43">
        <f>IF(H17&gt;45000,H17*0.00137,61.65)</f>
        <v>61.65</v>
      </c>
      <c r="J22" s="43"/>
      <c r="K22" s="64" t="s">
        <v>19</v>
      </c>
      <c r="L22" s="39">
        <f>IF(K17&gt;45000,K17*0.274%,123.3)</f>
        <v>123.3</v>
      </c>
      <c r="M22" s="64" t="s">
        <v>40</v>
      </c>
      <c r="N22" s="126">
        <v>61.65</v>
      </c>
      <c r="O22" s="184" t="s">
        <v>41</v>
      </c>
      <c r="P22" s="185"/>
    </row>
    <row r="23" spans="1:16" ht="21" thickBot="1" x14ac:dyDescent="0.35">
      <c r="A23" s="83"/>
      <c r="B23" s="3"/>
      <c r="C23" s="40"/>
      <c r="D23" s="89"/>
      <c r="E23" s="94"/>
      <c r="F23" s="55"/>
      <c r="G23" s="39"/>
      <c r="H23" s="59"/>
      <c r="I23" s="95"/>
      <c r="J23" s="71"/>
      <c r="K23" s="15"/>
      <c r="L23" s="73"/>
      <c r="M23" s="105"/>
      <c r="N23" s="127"/>
      <c r="O23" s="186"/>
      <c r="P23" s="187"/>
    </row>
    <row r="24" spans="1:16" ht="20.25" x14ac:dyDescent="0.3">
      <c r="A24" s="83"/>
      <c r="B24" s="11"/>
      <c r="C24" s="52" t="s">
        <v>4</v>
      </c>
      <c r="D24" s="35"/>
      <c r="E24" s="58">
        <f>SUM(E20:E23)</f>
        <v>157.65</v>
      </c>
      <c r="F24" s="57"/>
      <c r="G24" s="41"/>
      <c r="H24" s="35"/>
      <c r="I24" s="96">
        <f>SUM(I20:I22)</f>
        <v>253.65</v>
      </c>
      <c r="J24" s="51"/>
      <c r="K24" s="16"/>
      <c r="L24" s="74">
        <f>SUM(L20:L23)</f>
        <v>219.3</v>
      </c>
      <c r="M24" s="106"/>
      <c r="N24" s="49">
        <f>SUM(N20:N23)</f>
        <v>157.65</v>
      </c>
    </row>
    <row r="25" spans="1:16" ht="20.25" x14ac:dyDescent="0.3">
      <c r="A25" s="83"/>
      <c r="B25" s="194"/>
      <c r="C25" s="195"/>
      <c r="D25" s="196"/>
      <c r="E25" s="197"/>
      <c r="F25" s="198"/>
      <c r="G25" s="195"/>
      <c r="H25" s="199"/>
      <c r="I25" s="199"/>
      <c r="J25" s="195"/>
      <c r="K25" s="200"/>
      <c r="L25" s="201"/>
      <c r="M25" s="107"/>
      <c r="N25" s="76"/>
    </row>
    <row r="26" spans="1:16" ht="20.25" x14ac:dyDescent="0.3">
      <c r="B26" s="202" t="s">
        <v>6</v>
      </c>
      <c r="C26" s="203"/>
      <c r="D26" s="203"/>
      <c r="E26" s="203"/>
      <c r="F26" s="203"/>
      <c r="G26" s="203"/>
      <c r="H26" s="203"/>
      <c r="I26" s="203"/>
      <c r="J26" s="206"/>
      <c r="K26" s="204" t="s">
        <v>28</v>
      </c>
      <c r="L26" s="205"/>
    </row>
    <row r="27" spans="1:16" ht="20.25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25"/>
      <c r="L27" s="125"/>
    </row>
  </sheetData>
  <sheetProtection algorithmName="SHA-512" hashValue="AxSuytM261qQtxcaMuNtJIFQg8frtTr6xqEuTEBTvD8RHCsPE0bVNfcztr4fNomGeIVxRCUZAyNCxARcNlkfMQ==" saltValue="97XKDrfU+jvdPaFeS4vcEw==" spinCount="100000" sheet="1" objects="1" scenarios="1" selectLockedCells="1"/>
  <customSheetViews>
    <customSheetView guid="{9CE863CE-941E-44EE-BEA9-253091D32660}" fitToPage="1">
      <selection activeCell="K5" sqref="K5:L5"/>
      <pageMargins left="0.39370078740157483" right="0.39370078740157483" top="0.74803149606299213" bottom="0.74803149606299213" header="0.31496062992125984" footer="0.31496062992125984"/>
      <pageSetup paperSize="9" scale="55" orientation="landscape" copies="2" r:id="rId1"/>
    </customSheetView>
  </customSheetViews>
  <mergeCells count="33">
    <mergeCell ref="O3:P3"/>
    <mergeCell ref="J3:N3"/>
    <mergeCell ref="M4:N4"/>
    <mergeCell ref="O4:P4"/>
    <mergeCell ref="O5:P5"/>
    <mergeCell ref="K26:L26"/>
    <mergeCell ref="K17:L17"/>
    <mergeCell ref="K16:L16"/>
    <mergeCell ref="M16:N16"/>
    <mergeCell ref="O22:P23"/>
    <mergeCell ref="H17:I17"/>
    <mergeCell ref="F17:G17"/>
    <mergeCell ref="A2:N2"/>
    <mergeCell ref="A3:A13"/>
    <mergeCell ref="K4:L4"/>
    <mergeCell ref="B15:J15"/>
    <mergeCell ref="K5:L5"/>
    <mergeCell ref="K15:N15"/>
    <mergeCell ref="K13:L13"/>
    <mergeCell ref="A1:I1"/>
    <mergeCell ref="B26:J26"/>
    <mergeCell ref="B3:I3"/>
    <mergeCell ref="B13:I13"/>
    <mergeCell ref="F16:G16"/>
    <mergeCell ref="F4:G4"/>
    <mergeCell ref="F5:G5"/>
    <mergeCell ref="H4:I4"/>
    <mergeCell ref="H5:I5"/>
    <mergeCell ref="D4:E4"/>
    <mergeCell ref="D5:E5"/>
    <mergeCell ref="D16:E16"/>
    <mergeCell ref="D17:E17"/>
    <mergeCell ref="H16:J16"/>
  </mergeCells>
  <pageMargins left="0.39370078740157483" right="0.39370078740157483" top="0.74803149606299213" bottom="0.74803149606299213" header="0.31496062992125984" footer="0.31496062992125984"/>
  <pageSetup paperSize="9" scale="39" orientation="landscape" copies="2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18" sqref="C18"/>
    </sheetView>
  </sheetViews>
  <sheetFormatPr defaultRowHeight="15" x14ac:dyDescent="0.25"/>
  <cols>
    <col min="1" max="1" width="46.140625" bestFit="1" customWidth="1"/>
    <col min="2" max="2" width="8" bestFit="1" customWidth="1"/>
    <col min="3" max="3" width="41.7109375" bestFit="1" customWidth="1"/>
    <col min="4" max="4" width="28.42578125" bestFit="1" customWidth="1"/>
  </cols>
  <sheetData>
    <row r="1" spans="1:6" ht="26.25" x14ac:dyDescent="0.25">
      <c r="A1" s="192"/>
      <c r="B1" s="192"/>
      <c r="C1" s="192"/>
      <c r="D1" s="192"/>
      <c r="E1" s="18"/>
      <c r="F1" s="18"/>
    </row>
    <row r="2" spans="1:6" ht="20.25" x14ac:dyDescent="0.3">
      <c r="A2" s="97"/>
      <c r="B2" s="98"/>
      <c r="C2" s="99"/>
      <c r="D2" s="100"/>
      <c r="E2" s="18"/>
      <c r="F2" s="18"/>
    </row>
    <row r="3" spans="1:6" ht="20.25" x14ac:dyDescent="0.3">
      <c r="A3" s="101"/>
      <c r="B3" s="98"/>
      <c r="C3" s="99"/>
      <c r="D3" s="100"/>
      <c r="E3" s="18"/>
      <c r="F3" s="18"/>
    </row>
    <row r="4" spans="1:6" ht="20.25" x14ac:dyDescent="0.3">
      <c r="A4" s="101"/>
      <c r="B4" s="102"/>
      <c r="C4" s="99"/>
      <c r="D4" s="100"/>
      <c r="E4" s="18"/>
      <c r="F4" s="18"/>
    </row>
    <row r="5" spans="1:6" ht="20.25" x14ac:dyDescent="0.3">
      <c r="A5" s="101"/>
      <c r="B5" s="102"/>
      <c r="C5" s="99"/>
      <c r="D5" s="100"/>
      <c r="E5" s="18"/>
      <c r="F5" s="18"/>
    </row>
    <row r="6" spans="1:6" ht="20.25" x14ac:dyDescent="0.3">
      <c r="A6" s="101"/>
      <c r="B6" s="102"/>
      <c r="C6" s="99"/>
      <c r="D6" s="100"/>
      <c r="E6" s="18"/>
      <c r="F6" s="18"/>
    </row>
    <row r="7" spans="1:6" ht="20.25" x14ac:dyDescent="0.3">
      <c r="A7" s="101"/>
      <c r="B7" s="98"/>
      <c r="C7" s="99"/>
      <c r="D7" s="100"/>
      <c r="E7" s="18"/>
      <c r="F7" s="18"/>
    </row>
    <row r="8" spans="1:6" x14ac:dyDescent="0.25">
      <c r="A8" s="98"/>
      <c r="B8" s="98"/>
      <c r="C8" s="98"/>
      <c r="D8" s="98"/>
      <c r="E8" s="18"/>
      <c r="F8" s="18"/>
    </row>
    <row r="9" spans="1:6" ht="15.75" x14ac:dyDescent="0.25">
      <c r="A9" s="98"/>
      <c r="B9" s="98"/>
      <c r="C9" s="103"/>
      <c r="D9" s="98"/>
      <c r="E9" s="18"/>
      <c r="F9" s="18"/>
    </row>
    <row r="10" spans="1:6" ht="20.25" x14ac:dyDescent="0.3">
      <c r="A10" s="101"/>
      <c r="B10" s="98"/>
      <c r="C10" s="104"/>
      <c r="D10" s="98"/>
      <c r="E10" s="18"/>
      <c r="F10" s="18"/>
    </row>
    <row r="11" spans="1:6" ht="20.25" x14ac:dyDescent="0.3">
      <c r="A11" s="101"/>
      <c r="B11" s="98"/>
      <c r="C11" s="104"/>
      <c r="D11" s="98"/>
      <c r="E11" s="18"/>
      <c r="F11" s="18"/>
    </row>
    <row r="12" spans="1:6" ht="20.25" x14ac:dyDescent="0.3">
      <c r="A12" s="101"/>
      <c r="B12" s="98"/>
      <c r="C12" s="104"/>
      <c r="D12" s="98"/>
      <c r="E12" s="18"/>
      <c r="F12" s="18"/>
    </row>
    <row r="13" spans="1:6" ht="20.25" x14ac:dyDescent="0.3">
      <c r="A13" s="101"/>
      <c r="B13" s="98"/>
      <c r="C13" s="104"/>
      <c r="D13" s="98"/>
      <c r="E13" s="18"/>
      <c r="F13" s="18"/>
    </row>
    <row r="14" spans="1:6" x14ac:dyDescent="0.25">
      <c r="A14" s="18"/>
      <c r="B14" s="18"/>
      <c r="C14" s="18"/>
      <c r="D14" s="18"/>
      <c r="E14" s="18"/>
      <c r="F14" s="18"/>
    </row>
    <row r="15" spans="1:6" ht="26.25" x14ac:dyDescent="0.25">
      <c r="A15" s="193"/>
      <c r="B15" s="193"/>
      <c r="C15" s="193"/>
      <c r="D15" s="193"/>
      <c r="E15" s="18"/>
      <c r="F15" s="18"/>
    </row>
    <row r="16" spans="1:6" ht="20.25" x14ac:dyDescent="0.3">
      <c r="A16" s="97"/>
      <c r="B16" s="98"/>
      <c r="C16" s="99"/>
      <c r="D16" s="100"/>
      <c r="E16" s="18"/>
      <c r="F16" s="18"/>
    </row>
    <row r="17" spans="1:6" ht="20.25" x14ac:dyDescent="0.3">
      <c r="A17" s="101"/>
      <c r="B17" s="98"/>
      <c r="C17" s="99"/>
      <c r="D17" s="100"/>
      <c r="E17" s="18"/>
      <c r="F17" s="18"/>
    </row>
    <row r="18" spans="1:6" ht="20.25" x14ac:dyDescent="0.3">
      <c r="A18" s="101"/>
      <c r="B18" s="102"/>
      <c r="C18" s="99"/>
      <c r="D18" s="100"/>
      <c r="E18" s="18"/>
      <c r="F18" s="18"/>
    </row>
    <row r="19" spans="1:6" ht="20.25" x14ac:dyDescent="0.3">
      <c r="A19" s="101"/>
      <c r="B19" s="102"/>
      <c r="C19" s="99"/>
      <c r="D19" s="100"/>
      <c r="E19" s="18"/>
      <c r="F19" s="18"/>
    </row>
    <row r="20" spans="1:6" ht="20.25" x14ac:dyDescent="0.3">
      <c r="A20" s="101"/>
      <c r="B20" s="102"/>
      <c r="C20" s="99"/>
      <c r="D20" s="100"/>
      <c r="E20" s="18"/>
      <c r="F20" s="18"/>
    </row>
    <row r="21" spans="1:6" ht="20.25" x14ac:dyDescent="0.3">
      <c r="A21" s="101"/>
      <c r="B21" s="98"/>
      <c r="C21" s="99"/>
      <c r="D21" s="100"/>
      <c r="E21" s="18"/>
      <c r="F21" s="18"/>
    </row>
    <row r="22" spans="1:6" x14ac:dyDescent="0.25">
      <c r="A22" s="18"/>
      <c r="B22" s="18"/>
      <c r="C22" s="18"/>
      <c r="D22" s="18"/>
      <c r="E22" s="18"/>
      <c r="F22" s="18"/>
    </row>
    <row r="23" spans="1:6" x14ac:dyDescent="0.25">
      <c r="A23" s="18"/>
      <c r="B23" s="18"/>
      <c r="C23" s="18"/>
      <c r="D23" s="18"/>
      <c r="E23" s="18"/>
      <c r="F23" s="18"/>
    </row>
    <row r="24" spans="1:6" x14ac:dyDescent="0.25">
      <c r="A24" s="18"/>
      <c r="B24" s="18"/>
      <c r="C24" s="18"/>
      <c r="D24" s="18"/>
      <c r="E24" s="18"/>
      <c r="F24" s="18"/>
    </row>
    <row r="25" spans="1:6" x14ac:dyDescent="0.25">
      <c r="A25" s="18"/>
      <c r="B25" s="18"/>
      <c r="C25" s="18"/>
      <c r="D25" s="18"/>
      <c r="E25" s="18"/>
      <c r="F25" s="18"/>
    </row>
  </sheetData>
  <sheetProtection selectLockedCells="1"/>
  <customSheetViews>
    <customSheetView guid="{9CE863CE-941E-44EE-BEA9-253091D32660}">
      <selection activeCell="D5" sqref="D5"/>
      <pageMargins left="0.7" right="0.7" top="0.75" bottom="0.75" header="0.3" footer="0.3"/>
    </customSheetView>
  </customSheetViews>
  <mergeCells count="2">
    <mergeCell ref="A1:D1"/>
    <mergeCell ref="A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 Fees</vt:lpstr>
      <vt:lpstr>Town Planning Fees</vt:lpstr>
      <vt:lpstr>'Building Fees'!Print_Area</vt:lpstr>
    </vt:vector>
  </TitlesOfParts>
  <Company>toph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bs1</dc:creator>
  <cp:keywords>new fees</cp:keywords>
  <cp:lastModifiedBy>Bev Johnson</cp:lastModifiedBy>
  <cp:lastPrinted>2016-07-01T01:57:10Z</cp:lastPrinted>
  <dcterms:created xsi:type="dcterms:W3CDTF">2008-07-09T03:25:16Z</dcterms:created>
  <dcterms:modified xsi:type="dcterms:W3CDTF">2016-07-01T02:05:24Z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ynergySoftUID">
    <vt:lpwstr>K44473D00</vt:lpwstr>
  </property>
</Properties>
</file>