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3040" windowHeight="9960" tabRatio="845" activeTab="4"/>
  </bookViews>
  <sheets>
    <sheet name="(AF) Action Register" sheetId="1" r:id="rId1"/>
    <sheet name="(AG) Action Register" sheetId="2" r:id="rId2"/>
    <sheet name=" Attendance Register 2018" sheetId="3" r:id="rId3"/>
    <sheet name="Meeting Dates 18-19" sheetId="4" r:id="rId4"/>
    <sheet name="Group Membership" sheetId="5" r:id="rId5"/>
    <sheet name="Control" sheetId="6" r:id="rId6"/>
    <sheet name="Compatibility Report" sheetId="7" r:id="rId7"/>
  </sheets>
  <definedNames>
    <definedName name="_xlfn.AGGREGATE" hidden="1">#NAME?</definedName>
    <definedName name="myCriticaltime">'Control'!$D$4</definedName>
    <definedName name="myPriority">'Control'!$B$9:$B$13</definedName>
    <definedName name="myProjectEnd">'Control'!$D$6</definedName>
    <definedName name="myProjectStart">'Control'!$D$5</definedName>
    <definedName name="myResources">'Control'!$C$9:$C$29</definedName>
    <definedName name="mySubprojects">'Control'!$D$9:$D$30</definedName>
    <definedName name="_xlnm.Print_Titles" localSheetId="0">'(AF) Action Register'!$1:$4</definedName>
  </definedNames>
  <calcPr fullCalcOnLoad="1"/>
</workbook>
</file>

<file path=xl/sharedStrings.xml><?xml version="1.0" encoding="utf-8"?>
<sst xmlns="http://schemas.openxmlformats.org/spreadsheetml/2006/main" count="806" uniqueCount="386">
  <si>
    <t>No.</t>
  </si>
  <si>
    <t>Medium</t>
  </si>
  <si>
    <t>High</t>
  </si>
  <si>
    <t>Low</t>
  </si>
  <si>
    <t>Owner / responsibility</t>
  </si>
  <si>
    <t>Due date</t>
  </si>
  <si>
    <t>Status</t>
  </si>
  <si>
    <t>Date closed</t>
  </si>
  <si>
    <t>Priority</t>
  </si>
  <si>
    <t>Resources</t>
  </si>
  <si>
    <t>Urgent</t>
  </si>
  <si>
    <t>Date identified</t>
  </si>
  <si>
    <t>Description</t>
  </si>
  <si>
    <t>Status marked yellow if time till due date is &lt;=</t>
  </si>
  <si>
    <t>Project Start</t>
  </si>
  <si>
    <t>Project End</t>
  </si>
  <si>
    <t>Input parameter and lists for action point register</t>
  </si>
  <si>
    <t>Status / ongoing activities</t>
  </si>
  <si>
    <t>Today</t>
  </si>
  <si>
    <t>Last entry</t>
  </si>
  <si>
    <t>Action point</t>
  </si>
  <si>
    <t>Count of entries (filter)</t>
  </si>
  <si>
    <t>Community Safety and Crime Prevention Plan</t>
  </si>
  <si>
    <t>Hedland Community Safety Advisory Forum</t>
  </si>
  <si>
    <t>Town of Port Hedland</t>
  </si>
  <si>
    <t>Hedland Aboriginal Strong Leaders</t>
  </si>
  <si>
    <t>University of Western Australia</t>
  </si>
  <si>
    <t>Department of Communities</t>
  </si>
  <si>
    <t>Hedland Community Safety Action Group</t>
  </si>
  <si>
    <t>Working groups in Port Hedland</t>
  </si>
  <si>
    <t>Supported by Hedland Community Safety Advisory Forum</t>
  </si>
  <si>
    <t>Adopt common terminology "Aboriginal" to the Advisory Forum</t>
  </si>
  <si>
    <t>Native Title Groups</t>
  </si>
  <si>
    <t>Review and update the Community Safety and Crime Prevention Plan</t>
  </si>
  <si>
    <t>Compatibility Report for Action Register.xls</t>
  </si>
  <si>
    <t>Run on 13/12/2017 10:33</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</si>
  <si>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</si>
  <si>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</si>
  <si>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</si>
  <si>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</si>
  <si>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</si>
  <si>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Action Point Register'!J5</t>
  </si>
  <si>
    <t>Excel 97-2003</t>
  </si>
  <si>
    <t>One or more cells in this workbook contain a conditional formatting type that is not supported in earlier versions of Excel, such as data bars, color scales, or icon sets.</t>
  </si>
  <si>
    <t xml:space="preserve">Research and list all native title groups and trustees in the Hedland region.  </t>
  </si>
  <si>
    <t xml:space="preserve">Identify a platform for sub working groups i.e. youth council to have an advisory component to the Forum. </t>
  </si>
  <si>
    <t>ACTION REGISTER</t>
  </si>
  <si>
    <t>Startegic Goal</t>
  </si>
  <si>
    <t>Strategic Goal</t>
  </si>
  <si>
    <t>To support families, children and young people</t>
  </si>
  <si>
    <t>To empower communities and regenerating neighbourhoods</t>
  </si>
  <si>
    <t>To reduce repeat offending</t>
  </si>
  <si>
    <t>To design out crime using technology</t>
  </si>
  <si>
    <t>To identify and tackle priority offences in Port Hedland</t>
  </si>
  <si>
    <t>Meeting date</t>
  </si>
  <si>
    <t>Proxy</t>
  </si>
  <si>
    <t>Attendance statues</t>
  </si>
  <si>
    <t>Y/N</t>
  </si>
  <si>
    <t>Comment</t>
  </si>
  <si>
    <t>Y</t>
  </si>
  <si>
    <t>Yx2</t>
  </si>
  <si>
    <t>N</t>
  </si>
  <si>
    <t>Mayor Blanco</t>
  </si>
  <si>
    <t>BHP Billiton- Chris Dark</t>
  </si>
  <si>
    <t>RIO Tinto- Biro Diallo</t>
  </si>
  <si>
    <t>FMGL- Fernando Peirera</t>
  </si>
  <si>
    <t>Roy Hill- Julian Hill</t>
  </si>
  <si>
    <t>UWA- Harry Blagg</t>
  </si>
  <si>
    <t>Kevin Michel- WA State Parliament</t>
  </si>
  <si>
    <t>Dept. Communities- Natasha Bargeus</t>
  </si>
  <si>
    <t>Dept. Social Services- Tanya George</t>
  </si>
  <si>
    <t>Dept. Human Services- Melissa Rennie</t>
  </si>
  <si>
    <t>Dept.Education- Neil Darby</t>
  </si>
  <si>
    <t>Hedland Strong Leaders- Alfred Barker &amp; Maureen Kelly</t>
  </si>
  <si>
    <t>WAPOL- Jayd Morawski</t>
  </si>
  <si>
    <t>Youth Council</t>
  </si>
  <si>
    <t>Stage One: Mapping analysis</t>
  </si>
  <si>
    <t>Dept. Corrective Services- Paula Hyde</t>
  </si>
  <si>
    <t xml:space="preserve">Non-voting participants in attendance: (TOPH) David Pentz, Cr Hebbard, Cr Daccache, Keesha Booth, Michael Cuvalo, (Facilitator) Dorinda Cox. </t>
  </si>
  <si>
    <t>ATTENDANCE REGISTER</t>
  </si>
  <si>
    <r>
      <t xml:space="preserve">Maureen Kelly requested the Advisory Forum Adopt </t>
    </r>
    <r>
      <rPr>
        <i/>
        <sz val="12"/>
        <rFont val="Arial"/>
        <family val="2"/>
      </rPr>
      <t xml:space="preserve">Aboriginal </t>
    </r>
    <r>
      <rPr>
        <sz val="12"/>
        <rFont val="Arial"/>
        <family val="2"/>
      </rPr>
      <t xml:space="preserve">as a shared common language in the Advisory Forum when talking about Aboriginal people and communities and not referring to them as, Indigenous. </t>
    </r>
  </si>
  <si>
    <t>Membership</t>
  </si>
  <si>
    <t>Prime Minister and Cabinet- David Pedler</t>
  </si>
  <si>
    <t>N/A</t>
  </si>
  <si>
    <t>Provide a list of working groups in Port Hedland. Outline their objectives and core functioning.</t>
  </si>
  <si>
    <t>All members to provide a basic scope on the services they fund and operate pertaining to Community Safety and Crime Prevention Services. (Please refer to Core Areas tab below for further clarity)</t>
  </si>
  <si>
    <t>COMPLETED</t>
  </si>
  <si>
    <t xml:space="preserve">COMPLETED, RFQ released and expires Wednesday 14 February 2018. </t>
  </si>
  <si>
    <t xml:space="preserve">Term of reference drafted for a potential Hedland Youth Council. </t>
  </si>
  <si>
    <t xml:space="preserve">Information received by BHP Billiton, Dept of Education and Dept Social Services. Responses received by Dept. Human Services, PMC, Roy Hill, Rio Tinto. Findings to be discussed in next meeting. </t>
  </si>
  <si>
    <t>Y- Lincoln Tavo</t>
  </si>
  <si>
    <t>Y-Jeanette Haselby</t>
  </si>
  <si>
    <t>Y- Julie Flux</t>
  </si>
  <si>
    <t>Y- Helen Brahim</t>
  </si>
  <si>
    <t>Y- Merle-Ann Cochrane</t>
  </si>
  <si>
    <t xml:space="preserve">Agenda item 1.1 received </t>
  </si>
  <si>
    <t xml:space="preserve">Agenda item 1.1 N/A </t>
  </si>
  <si>
    <t>Agenda item 1.1 received</t>
  </si>
  <si>
    <t>N- DNA</t>
  </si>
  <si>
    <t>Y- Nathan Douglas</t>
  </si>
  <si>
    <t>WA Country Health Services-Margi Faulkner</t>
  </si>
  <si>
    <t>Email by Maureen Kelly received 2 Feb 18</t>
  </si>
  <si>
    <t>In progress</t>
  </si>
  <si>
    <r>
      <t xml:space="preserve">• Data on the Professor Roz Walker report on health of kids in the Pilbara.
• Invite the CEO of Wirraka Maya, June Councillor to present on FASD in Hedland. </t>
    </r>
    <r>
      <rPr>
        <b/>
        <sz val="12"/>
        <rFont val="Arial"/>
        <family val="2"/>
      </rPr>
      <t>Wirraka Maya</t>
    </r>
    <r>
      <rPr>
        <sz val="12"/>
        <rFont val="Arial"/>
        <family val="2"/>
      </rPr>
      <t xml:space="preserve">
• Information on what programs are in place to address kids and parents with health issues from alcohol and drugs. 
• Data on the number of dialysis patients in Hedland. </t>
    </r>
    <r>
      <rPr>
        <b/>
        <sz val="12"/>
        <rFont val="Arial"/>
        <family val="2"/>
      </rPr>
      <t>WA Country Health Services</t>
    </r>
    <r>
      <rPr>
        <sz val="12"/>
        <rFont val="Arial"/>
        <family val="2"/>
      </rPr>
      <t xml:space="preserve">
• Data on the number of deaths in Hedland from alcohol and drugs and suicides. </t>
    </r>
    <r>
      <rPr>
        <b/>
        <sz val="12"/>
        <rFont val="Arial"/>
        <family val="2"/>
      </rPr>
      <t>WA Country Health Services</t>
    </r>
    <r>
      <rPr>
        <sz val="12"/>
        <rFont val="Arial"/>
        <family val="2"/>
      </rPr>
      <t xml:space="preserve">
• Data on the number of court charges and hospital admission from alcohol and drugs. </t>
    </r>
    <r>
      <rPr>
        <b/>
        <sz val="12"/>
        <rFont val="Arial"/>
        <family val="2"/>
      </rPr>
      <t>WA Country Health Services</t>
    </r>
    <r>
      <rPr>
        <sz val="12"/>
        <rFont val="Arial"/>
        <family val="2"/>
      </rPr>
      <t xml:space="preserve">
• Stats on how many kids are not attending school or not engaged in any form of education. </t>
    </r>
    <r>
      <rPr>
        <b/>
        <sz val="12"/>
        <rFont val="Arial"/>
        <family val="2"/>
      </rPr>
      <t>Department of Education</t>
    </r>
    <r>
      <rPr>
        <sz val="12"/>
        <rFont val="Arial"/>
        <family val="2"/>
      </rPr>
      <t xml:space="preserve">
</t>
    </r>
  </si>
  <si>
    <t>Y- Nicole Del Borello</t>
  </si>
  <si>
    <t xml:space="preserve">Y- Joanne Harris via phone 0400209772. </t>
  </si>
  <si>
    <t xml:space="preserve"> </t>
  </si>
  <si>
    <t>AOD-VSU data outcomes and analysis</t>
  </si>
  <si>
    <t>Port Hedland AOD-VSU Plan</t>
  </si>
  <si>
    <t>Advocate for s152 data</t>
  </si>
  <si>
    <t>FASD Data</t>
  </si>
  <si>
    <t>Safe Houses and Diversionary Houses</t>
  </si>
  <si>
    <t>Teleconference</t>
  </si>
  <si>
    <t>Y- Jeanette Hasleby</t>
  </si>
  <si>
    <t>Additional guest: Joe Clare</t>
  </si>
  <si>
    <t>Agenda item 1.1. received</t>
  </si>
  <si>
    <t>s64 application- Pilbara</t>
  </si>
  <si>
    <t>Welfare Cards</t>
  </si>
  <si>
    <t>Community Perception Survey &amp; Alcohol Managament Survey Data</t>
  </si>
  <si>
    <t xml:space="preserve"> Town of Port Hedland to feedback data from the Alcohol Managemant Survey completed in 2017, alongside the Bloodwood Tree Community Perception Survey's released annually. </t>
  </si>
  <si>
    <t>Y-Nathan Douglas (Operations Manager)</t>
  </si>
  <si>
    <t>WAPOL- Jayd Morawski/Allan Jane</t>
  </si>
  <si>
    <t>Apologies</t>
  </si>
  <si>
    <t>Followed up in next meeting 30 April 2018</t>
  </si>
  <si>
    <t>Mapping of safe houses/ diversonary houses/ residential settings</t>
  </si>
  <si>
    <t xml:space="preserve">Kevin Michel to support the Police in gaining the  s152 data from WAPOL with support Dept of Communities, UWA police statistical data, outlining success, progress and outcomes. </t>
  </si>
  <si>
    <t xml:space="preserve">FASD reasearch in the Pilbara to be presented. </t>
  </si>
  <si>
    <t>Kevin Michel MLA</t>
  </si>
  <si>
    <t>Industry: Roy Hill, BHP, Rio Tinto &amp; FMGL</t>
  </si>
  <si>
    <t xml:space="preserve">Presentation on the different welfare card management systems. Cashless Debit Card &amp; Basics Card. TOPH to collate information on Takeaway Management System (TAMS).   </t>
  </si>
  <si>
    <t>Department of Social Services &amp; Department of Human Services</t>
  </si>
  <si>
    <r>
      <t xml:space="preserve">A majority vote, agreed with the s64 support. </t>
    </r>
    <r>
      <rPr>
        <b/>
        <sz val="12"/>
        <color indexed="10"/>
        <rFont val="Arial"/>
        <family val="2"/>
      </rPr>
      <t>AMENDMENT:</t>
    </r>
    <r>
      <rPr>
        <sz val="12"/>
        <rFont val="Arial"/>
        <family val="2"/>
      </rPr>
      <t xml:space="preserve"> All members interested in supporting s64 are to submit their letter to Racing, Gaming and Liquor individually. Further information on s64 can be found in the unconfirmed minutes.</t>
    </r>
  </si>
  <si>
    <t>Corporate Social Responsibility (CSR)</t>
  </si>
  <si>
    <t xml:space="preserve">15 minute presentation each. What is your businesses CSR? Does it meet community expectation? How do you measure it? Why did your organisation start doing these initatives? If you have a powerpoint presentation, please forward to kbooth@porthedland.wa.gov.au </t>
  </si>
  <si>
    <t>Y- Merle Ann Cochrane</t>
  </si>
  <si>
    <r>
      <rPr>
        <b/>
        <sz val="10"/>
        <rFont val="Arial"/>
        <family val="2"/>
      </rPr>
      <t xml:space="preserve">Non-voting participants in attendance: </t>
    </r>
    <r>
      <rPr>
        <sz val="10"/>
        <rFont val="Arial"/>
        <family val="2"/>
      </rPr>
      <t>Dorinda Cox (Facilitator)</t>
    </r>
    <r>
      <rPr>
        <b/>
        <sz val="10"/>
        <rFont val="Arial"/>
        <family val="2"/>
      </rPr>
      <t xml:space="preserve">,  </t>
    </r>
    <r>
      <rPr>
        <sz val="10"/>
        <rFont val="Arial"/>
        <family val="2"/>
      </rPr>
      <t>(TOPH) David Pentz, Michael Cuvalo, Keesha Booth, Justine Esmonde Cr Whitwell, Cr Pitt, Laura Liddle &amp; Kathy McGrath (Youth Justice),  Vicky-Tre Stevens (YIC), Stephanie Holmes (Mission Australia), Timara Simpson (Bloodwood Tree Inc).</t>
    </r>
  </si>
  <si>
    <t xml:space="preserve">Please note once the plan has expired it is lodged with the Mental Health Commission. The working group responsible for this plan review the KPI's set then the backbone organisation (Bloodwood Tree) then submits the review to MHC. These plans are not lodged with the State Parliament. </t>
  </si>
  <si>
    <t>Community Safety Advisor spoke with Mental Health Commission</t>
  </si>
  <si>
    <t>Closed</t>
  </si>
  <si>
    <t>Kevin Michel MLA office submitted letter to WAPOL minister, awaiting feedback.</t>
  </si>
  <si>
    <t>In progress- CSA contacted Wyndham Kununarra Liquor Accord for TAMS info.</t>
  </si>
  <si>
    <t>Additional Guest: Joe Clare (Senior Lecturer)</t>
  </si>
  <si>
    <t>Y- Jeanette Haselby (Manager Community Development)</t>
  </si>
  <si>
    <t xml:space="preserve">Additional guest: South Hedland Service Centre Manager – Faizah Ghufron.
</t>
  </si>
  <si>
    <t xml:space="preserve">Apologies Maureen Kelly </t>
  </si>
  <si>
    <t>Completed</t>
  </si>
  <si>
    <t>Apologies: Jayd Morawski</t>
  </si>
  <si>
    <t xml:space="preserve">Kevin Michel to update group on West Pilbara Operations in Roebourne and what planning is taking place for the rest of the Pilbara from State Government.  </t>
  </si>
  <si>
    <t>TOPH to provide an update of stage one of the 2 Mile clean up restoration project</t>
  </si>
  <si>
    <t xml:space="preserve">2 Mile </t>
  </si>
  <si>
    <t>AOD Plan</t>
  </si>
  <si>
    <t xml:space="preserve">Kevin Michel sent a request to the Commisioners office on the local Alcohol and Other Drug plans. To date he has not received a response and will continue to report back to the group in this space. </t>
  </si>
  <si>
    <t xml:space="preserve">Safe House </t>
  </si>
  <si>
    <t>Online Form sent to members</t>
  </si>
  <si>
    <t>Governance Review</t>
  </si>
  <si>
    <t xml:space="preserve">Review the following: A) Terms of reference B) Proposed governance structure C) Evaluate membership inclusion of Hedland Collective Co-ordinator. Terms of reference will be evaluated by the group. Under the current Terms of Reference the Chairperson and Community Safety Advisor decide on the appointment of members, with advice provided by the Forum to inform their decision.This will increase the membership to 17 representatives. </t>
  </si>
  <si>
    <r>
      <rPr>
        <b/>
        <sz val="10"/>
        <rFont val="Arial"/>
        <family val="2"/>
      </rPr>
      <t>Non votiving participants/ guests</t>
    </r>
    <r>
      <rPr>
        <sz val="10"/>
        <rFont val="Arial"/>
        <family val="2"/>
      </rPr>
      <t>: Dorinda Cox (Facilitator), (TOPH) David Pentz, Michael Cuvalo, Keesha Booth, Armando De La Florivade, Cr Whitwell, Karen Munro (Chairperson-Hedland Youth Stakeholder Action Group), Lyell Morrison (Regional Manager- Pilbara Youth Justice), Brent Rudler (Port Hedland Liquor Accord), Justine Munro (JD Hardie), Rebeka Worthington (Well Women's), Gabrielle Marks (Hedland Women's Refuge), June Councillor (CEO, Wirraka Maya)</t>
    </r>
  </si>
  <si>
    <t>Dept. Human Services- Faizah Ghufron</t>
  </si>
  <si>
    <t xml:space="preserve">Proxy: Tricia Hebbard </t>
  </si>
  <si>
    <t xml:space="preserve">Did not attend </t>
  </si>
  <si>
    <t>-</t>
  </si>
  <si>
    <t>RIO Tinto- Nathan Douglas</t>
  </si>
  <si>
    <t>BHP Billiton- Chris Cottier</t>
  </si>
  <si>
    <t>Town of Port Hedland- Elected Member</t>
  </si>
  <si>
    <t>Town of Port Hedland- Mayor Blanco</t>
  </si>
  <si>
    <t>FMGL- Lincoln Tavo</t>
  </si>
  <si>
    <t>Roy Hill- Jeanette Hasleby</t>
  </si>
  <si>
    <t>Prime Minister and Cabinet- Melissa Rennie</t>
  </si>
  <si>
    <t>Dept. Social Services- Julie Flux</t>
  </si>
  <si>
    <t>Dept. Social Services-Julie Flux</t>
  </si>
  <si>
    <t>Terms of Reference- update</t>
  </si>
  <si>
    <t>Good Governance and Civic Leadership</t>
  </si>
  <si>
    <t>Hedland Collective</t>
  </si>
  <si>
    <t xml:space="preserve">Formalising a communciation framework with Hedland Collective </t>
  </si>
  <si>
    <t xml:space="preserve">Agreement </t>
  </si>
  <si>
    <t>Governance Structure</t>
  </si>
  <si>
    <t xml:space="preserve">Revised Governance Structure to be completed and presented back to Advisory Forum for adoption at next meeting. </t>
  </si>
  <si>
    <t>WA Police Lobbying- FTE Position</t>
  </si>
  <si>
    <t xml:space="preserve">To be put on hold, until further notice. </t>
  </si>
  <si>
    <t xml:space="preserve">Hedland Aboriginal Strong Leaders to complete a support letter for the Mayor to advocate for the FTE position. </t>
  </si>
  <si>
    <t>JD Hardie Capacity Building and Expansion</t>
  </si>
  <si>
    <t xml:space="preserve">Current Advisory Forum Members agreed to report back to the group who are representatives of the Hedland Collective working groups, pertaining to relevant Community Safety discussions </t>
  </si>
  <si>
    <t>Youth Diversionary</t>
  </si>
  <si>
    <t xml:space="preserve">The Advisory Forum identified one of their focus areas moving forward as a short term goal would be Youth Diversionary. The Town of Port Hedland will facilitate this space moving forward and if need be will setup a sub-working group. </t>
  </si>
  <si>
    <t xml:space="preserve">The Advisory Forum identified one of their focus areas moving forward as a short term goal would be Alcohol  and identifying baseline local data. A sub committee would be established. WAPOL, DSS, FMGL, Town of Port Hedland  </t>
  </si>
  <si>
    <t xml:space="preserve">Alcohol </t>
  </si>
  <si>
    <t xml:space="preserve">The Advisory Forum supports the expansion and capacity building of the JD Hardie Centre Masterplan </t>
  </si>
  <si>
    <t>Suggested that Julyardi Aboriginal Corporation representative present information on the concept of establishing a safe house for young people. This agenda will be deffered until further notice.</t>
  </si>
  <si>
    <t xml:space="preserve">West Pilbara Healing Plan </t>
  </si>
  <si>
    <t xml:space="preserve">Item, has been reallocated to Dept Communities and they will provide an update in the West Pilbara and Port Hedland region. </t>
  </si>
  <si>
    <t xml:space="preserve">Pre-reading update of the 2 Mile project attached to agenda </t>
  </si>
  <si>
    <r>
      <t xml:space="preserve">Mayor Blanco to lobby on behalf of Advisory Forum for increased FTE Domestic Violence Position in South Hedland Police Station. </t>
    </r>
    <r>
      <rPr>
        <b/>
        <sz val="12"/>
        <rFont val="Arial"/>
        <family val="2"/>
      </rPr>
      <t>Moved</t>
    </r>
    <r>
      <rPr>
        <sz val="12"/>
        <rFont val="Arial"/>
        <family val="2"/>
      </rPr>
      <t xml:space="preserve">: Lincoln Tavo </t>
    </r>
    <r>
      <rPr>
        <b/>
        <sz val="12"/>
        <rFont val="Arial"/>
        <family val="2"/>
      </rPr>
      <t>Seconded:</t>
    </r>
    <r>
      <rPr>
        <sz val="12"/>
        <rFont val="Arial"/>
        <family val="2"/>
      </rPr>
      <t xml:space="preserve"> Jeanette Hasleby </t>
    </r>
  </si>
  <si>
    <t>Letter in Progress</t>
  </si>
  <si>
    <t>Letter in progress</t>
  </si>
  <si>
    <t>Action Group</t>
  </si>
  <si>
    <t>Edit document to cleary outline its autnomous role from Council. Send to Advisory Forum 2 weeks prior to next meeting, to provide feedback before adoption at meeting. Amendments to Scope and Objectives</t>
  </si>
  <si>
    <t>Apology</t>
  </si>
  <si>
    <t>Non votiving participants/ guests: Dorinda Cox (Facilitator), Town of Port Hedland: David Pentz (CEO),Michael Cuvalo (Manager Environmental Health &amp; Community Safety), Keesha Booth (Community Safety Advisor), Armando de la Olivade (Senior Partnerships and Engagement Officer)</t>
  </si>
  <si>
    <t>Minute Adoption of previous meeting June 2018</t>
  </si>
  <si>
    <t xml:space="preserve">Moved: Margi Faulkner Seconded: lincoln Tavo </t>
  </si>
  <si>
    <t>Hedland Youth Stakeholder Action Group</t>
  </si>
  <si>
    <t>Hedland Aboriginal Health Planning Forum</t>
  </si>
  <si>
    <t>Early Years Network</t>
  </si>
  <si>
    <t>Adopted 21 August 2018</t>
  </si>
  <si>
    <t xml:space="preserve">Colour Code </t>
  </si>
  <si>
    <t xml:space="preserve">Public Holidays </t>
  </si>
  <si>
    <t>School Holidays</t>
  </si>
  <si>
    <t>Monday date</t>
  </si>
  <si>
    <t>Week</t>
  </si>
  <si>
    <t>Monday</t>
  </si>
  <si>
    <t>Tuesday</t>
  </si>
  <si>
    <t>Wednesday</t>
  </si>
  <si>
    <t>Thursday</t>
  </si>
  <si>
    <t>Friday</t>
  </si>
  <si>
    <t>Saturday</t>
  </si>
  <si>
    <t>Sunday</t>
  </si>
  <si>
    <t>Scheduled Meeting</t>
  </si>
  <si>
    <t>Meeting to be confirmed</t>
  </si>
  <si>
    <t>PH</t>
  </si>
  <si>
    <t>North West Festival</t>
  </si>
  <si>
    <t>Advisory Forum</t>
  </si>
  <si>
    <t>HYSAG</t>
  </si>
  <si>
    <t>International Women's Day</t>
  </si>
  <si>
    <t>Abbreviation</t>
  </si>
  <si>
    <t>OCM</t>
  </si>
  <si>
    <t>DLG (Karratha)</t>
  </si>
  <si>
    <t>Pilbara Community Cabinet Meeting</t>
  </si>
  <si>
    <t>PHAODMP</t>
  </si>
  <si>
    <t xml:space="preserve">Hedland Collective </t>
  </si>
  <si>
    <t>LG Community Safety Network Meeting (Perth)</t>
  </si>
  <si>
    <t>CPC LAC</t>
  </si>
  <si>
    <t>White Ribbon Night</t>
  </si>
  <si>
    <t>closed</t>
  </si>
  <si>
    <t xml:space="preserve">Governance </t>
  </si>
  <si>
    <t>Group identified no need for a terms of reference.</t>
  </si>
  <si>
    <t>Extend membership to the following: WAPOL (Community Engagement Team), Ashburton Aboriginal Corporation, CaLD, CPFS &amp; Aged Care.</t>
  </si>
  <si>
    <t xml:space="preserve">Mission Statement </t>
  </si>
  <si>
    <t xml:space="preserve">Brain storm mission statement ideas for next meeting, discussions on the following statements.  "Our Community", "Your Community, Our Community". A statement that outlines the diversification of the community including FIFO population in which everyone takes responsibility for safety in community. Discussion notes: The Hedland community is one where people are able to enjoy a safe and secure environment. </t>
  </si>
  <si>
    <t xml:space="preserve">In progress </t>
  </si>
  <si>
    <t>Community Safety Plan</t>
  </si>
  <si>
    <t xml:space="preserve">Communication Framework </t>
  </si>
  <si>
    <t>How will the Advisory Forum and Action Group communicate with each other and work collaborativley. The group identified there would need to be a communication framework. Suggestions of a modified ToPH Council Agenda template would be constructed and fedback to the group at the next meeting and be discussed with the Advisory Forum.</t>
  </si>
  <si>
    <t>due in 9 days</t>
  </si>
  <si>
    <t>due in 2 days</t>
  </si>
  <si>
    <t>Facilitator- Dorinda Cox, Keesha Booth (ToPH)</t>
  </si>
  <si>
    <t>Ashburton Aboriginal Corporation</t>
  </si>
  <si>
    <t>Aged Care- WACHS</t>
  </si>
  <si>
    <t>N.D.I.S</t>
  </si>
  <si>
    <t>Culturally and Linguistically Diverse- PCLS</t>
  </si>
  <si>
    <t>Hedland Youth Stakeholder Action Group- Karen Munro</t>
  </si>
  <si>
    <t xml:space="preserve">Port Hedland Chamber of Commerce </t>
  </si>
  <si>
    <t>FASD Reference Group</t>
  </si>
  <si>
    <t xml:space="preserve">Domestic &amp; Family Violence- Hedland's Women's Refuge </t>
  </si>
  <si>
    <t>Hedland Aboriginal Strong Leaders- Maureen Kelly</t>
  </si>
  <si>
    <t>Eary Years Network- Yasmina Smith</t>
  </si>
  <si>
    <t>Port Hedland Alcohol &amp; Other Drug Management Group- Kelly Howlett</t>
  </si>
  <si>
    <t>University of Western Australia- Harry Blagg</t>
  </si>
  <si>
    <t>Town of Port Hedland-Michael Cuvalo</t>
  </si>
  <si>
    <t>Advisory Forum Membership</t>
  </si>
  <si>
    <t>Advisory ForumMembership</t>
  </si>
  <si>
    <t>Action Group Membership</t>
  </si>
  <si>
    <t>PHAODMG</t>
  </si>
  <si>
    <t>PHAODMP &amp; LEMC</t>
  </si>
  <si>
    <t xml:space="preserve">HYSAG &amp; FASD Network Meeting </t>
  </si>
  <si>
    <t>Form Pilbara Creative &amp; Cultural Forum (Newman)</t>
  </si>
  <si>
    <t xml:space="preserve">Supportive Hedland (HC) </t>
  </si>
  <si>
    <t xml:space="preserve">Vibrant Hedland (HC) </t>
  </si>
  <si>
    <t>Vibrant Hedland (HC)</t>
  </si>
  <si>
    <t xml:space="preserve">Resources Sub Working Group &amp; Pathways to Opportunity (HC) </t>
  </si>
  <si>
    <t xml:space="preserve">Pathways to Opportunity (HC) </t>
  </si>
  <si>
    <t>OCM &amp; PHCCI (BBS)</t>
  </si>
  <si>
    <t>PHCCI (BAH)</t>
  </si>
  <si>
    <t>PHCCI (BBS)</t>
  </si>
  <si>
    <t>OCM/ PHCCI (BBS)</t>
  </si>
  <si>
    <t>OCM &amp; Resources Sub-working Group &amp; Pathways to Opportunity (HC) TBC/ PHCCI (BBS)</t>
  </si>
  <si>
    <t>OCM/ PHCCI (BBS)- TBC</t>
  </si>
  <si>
    <t>PHAODMP/ PHCCI (BAH)- TBC</t>
  </si>
  <si>
    <t xml:space="preserve">General Time of meetings </t>
  </si>
  <si>
    <t xml:space="preserve">Name </t>
  </si>
  <si>
    <t xml:space="preserve">Hedland Community Safety Advisory Forum </t>
  </si>
  <si>
    <t>9:30am-1:00pm</t>
  </si>
  <si>
    <t>9:00am-12:00pm</t>
  </si>
  <si>
    <t>Port Hedland Alcohol Other Drug Management Group</t>
  </si>
  <si>
    <t>10:00am-11:00am</t>
  </si>
  <si>
    <t xml:space="preserve">Ordinary Council Meeting </t>
  </si>
  <si>
    <t>5:30pm</t>
  </si>
  <si>
    <t>DLG</t>
  </si>
  <si>
    <t>District Leadership Group (Dept. Communities)</t>
  </si>
  <si>
    <t>Hedland Early Years Network Meeting</t>
  </si>
  <si>
    <t xml:space="preserve">Child Parent Centre LAC Meeting </t>
  </si>
  <si>
    <t>LEMC</t>
  </si>
  <si>
    <t xml:space="preserve">Local Emergency Management Committee </t>
  </si>
  <si>
    <t>HC</t>
  </si>
  <si>
    <t>Port Hedland Chamber of Commerce and Industry- Business Breakfast Series</t>
  </si>
  <si>
    <t xml:space="preserve">Port Hedland Chamber of Commerce and Industry- Business After Hours </t>
  </si>
  <si>
    <t>Roadwise</t>
  </si>
  <si>
    <t>HASL</t>
  </si>
  <si>
    <t xml:space="preserve">Hedland Aboriginal Strong Leaders </t>
  </si>
  <si>
    <t>ATSI Forum</t>
  </si>
  <si>
    <t xml:space="preserve">Dept. Communities Homelessness Consultation </t>
  </si>
  <si>
    <t>Events that can impact community safety (-/+)</t>
  </si>
  <si>
    <t>NRL GRANDFINAL</t>
  </si>
  <si>
    <t>AFL GRANDFINAL</t>
  </si>
  <si>
    <t xml:space="preserve">Non votiving participants/ guests: Dorinda Cox (Facilitator), Town of Port Hedland:  David Pentz (CEO),Michael Cuvalo (Manager Environmental Health &amp; Community Safety), Keesha Booth (Community Safety Advisor), Armando de la Olivade (Senior Partnerships and Engagement Officer), Justine Esmonde (Senior Youth Officer-JD Hardie), Vicky Tree-Stevens (Youth Involvement Council), Tim Turner (Dept. Communities), Samantha McMeekin (BHP)  </t>
  </si>
  <si>
    <t>Did not attend</t>
  </si>
  <si>
    <t>Y- Peter Ryan</t>
  </si>
  <si>
    <t>Y- Michael Jennings</t>
  </si>
  <si>
    <t>Apology- Allan Jane</t>
  </si>
  <si>
    <t>Dept. Communities-CPFS</t>
  </si>
  <si>
    <t>Meeting Dates for 18/19</t>
  </si>
  <si>
    <t xml:space="preserve"> Advisory Forum &amp; Action Group</t>
  </si>
  <si>
    <t xml:space="preserve">Proxy Nomination </t>
  </si>
  <si>
    <t>Can all members please nominate a proxy. Details to be added to the Contact List tab</t>
  </si>
  <si>
    <t xml:space="preserve">AF identified the need to collate meeting dates for working groups, community forums/ meetings to reduce duplication of meetings on same days. All stakeholders to provide Community Safety Advisor with meeting dates to add to the meeting dates tab in this document. Document will be uploaded to the Community Safety tab on the Town's website and be uploaded weekly. </t>
  </si>
  <si>
    <t>s52 proces</t>
  </si>
  <si>
    <t xml:space="preserve">WAPOL and CPFS to provide a presentation outlining the process of the current s52 application process. Outlining the legislative requirements, barriers to applying and gaps in the system. What are the positives of this process and how does in impact the community i.e. increase in street drinking but providing a safe home environment for children? Hedland Aboriginal Strong Leaders to voice cultural considerations and barriers to the application process. </t>
  </si>
  <si>
    <t xml:space="preserve">Not started </t>
  </si>
  <si>
    <t>WAPOL, CPFS, Hedland Aboriginal Strong Leaders</t>
  </si>
  <si>
    <t xml:space="preserve">The group to discuss potential houses that are not listed under s52 Liquor Restricted Premises 'Dry Houses'. The AF would like to advocate for at risk places that have not applied due to personal/ cultural barriers, access or limitation to applying. Future consideration of addresses. </t>
  </si>
  <si>
    <t xml:space="preserve">In progress- to be discussed at the next meeting. </t>
  </si>
  <si>
    <t>s52 potential addresses (AF)</t>
  </si>
  <si>
    <t>Newman Outback Fusion Festival * Broome Shinju Festival</t>
  </si>
  <si>
    <t>Cockatoo Classic Fishing Competition</t>
  </si>
  <si>
    <t>Mental Health Week</t>
  </si>
  <si>
    <t>Oktoberfest Blanche Bar</t>
  </si>
  <si>
    <t>White Ribbon Day</t>
  </si>
  <si>
    <t xml:space="preserve">International Day of people with a Disability </t>
  </si>
  <si>
    <t>FASD Awareness Day (South Hedland CBD)</t>
  </si>
  <si>
    <t>Local AFL Grandfinal</t>
  </si>
  <si>
    <t>Aboriginal and Torres Strait Islander Forum</t>
  </si>
  <si>
    <t xml:space="preserve">Yule River Bush Meeting </t>
  </si>
  <si>
    <t xml:space="preserve">Banned Drinkers Register </t>
  </si>
  <si>
    <t xml:space="preserve">AF wants to know what the Action Group thinks about how the roll out of a Banned Drinkers Register will look for the Pilbara but in particular the Hedland community support services. What is working well for 'problematic drinkers', are rap-around practices occuring within case management, what are the gaps of servicing this target audience.  </t>
  </si>
  <si>
    <t>Banned Drinkers Register</t>
  </si>
  <si>
    <t xml:space="preserve">In progress, Community Safety Advisor seeking advice and direction from Minister Papalia's Senior Policy Advisor, Emma Roebuck.  </t>
  </si>
  <si>
    <t>Sub-group</t>
  </si>
  <si>
    <t xml:space="preserve">Nomination of a sub group to write a letter to Minister Papalia on par-taking in the consultation of the implementation plan for the register. Nominated members: Dept. Health, CPFS, WAPOL, Industry, Hedland Aboriginal Strong Leaders, non-government representative. Community Safety Advisor to organise sub-group meeting. </t>
  </si>
  <si>
    <t>VSU</t>
  </si>
  <si>
    <t xml:space="preserve">CPFS has noted there has been a spike in VSU in Hedland and wider communities. A coordinated approach is required to combating this spike as previously done. </t>
  </si>
  <si>
    <t xml:space="preserve">Statement </t>
  </si>
  <si>
    <t>Dept. Communities- CPFS</t>
  </si>
  <si>
    <t xml:space="preserve">Request for Dept. Education to provide updated school attendance rates for Hedland. </t>
  </si>
  <si>
    <t xml:space="preserve">Not started- please refer to meeting notes tab for school attendance dates from 2015-2017. </t>
  </si>
  <si>
    <t xml:space="preserve">Dept. Education- Pilbara </t>
  </si>
  <si>
    <t xml:space="preserve">Heldand Community Safety Advisory Forum </t>
  </si>
  <si>
    <t>Local Government</t>
  </si>
  <si>
    <t>Industry</t>
  </si>
  <si>
    <t>BHP</t>
  </si>
  <si>
    <t>FMGL</t>
  </si>
  <si>
    <t>Roy Hill</t>
  </si>
  <si>
    <t>Rio Tinto</t>
  </si>
  <si>
    <t>Local Aboriginal Leadership Group</t>
  </si>
  <si>
    <t>State Government</t>
  </si>
  <si>
    <t>Department of Education- Pilbara</t>
  </si>
  <si>
    <t>Department of Justice</t>
  </si>
  <si>
    <t>WA Police</t>
  </si>
  <si>
    <t>Member for Pilbara</t>
  </si>
  <si>
    <t>Federal</t>
  </si>
  <si>
    <t>Department of Prime Minister and Cabinet</t>
  </si>
  <si>
    <t>Department of Social Services</t>
  </si>
  <si>
    <t>Research Body</t>
  </si>
  <si>
    <t xml:space="preserve">Department of Human Services </t>
  </si>
  <si>
    <t>Department of Health</t>
  </si>
  <si>
    <t xml:space="preserve">Local Government </t>
  </si>
  <si>
    <t>Local Drug Action Team (LDAT)</t>
  </si>
  <si>
    <t>Port Hedland Alcohol and Other Drug Management Plan Group</t>
  </si>
  <si>
    <t>Collective Impact</t>
  </si>
  <si>
    <t xml:space="preserve">Disability </t>
  </si>
  <si>
    <t>National Disability &amp; Insurance Scheme</t>
  </si>
  <si>
    <t>Univeristy of Western Australia</t>
  </si>
  <si>
    <t xml:space="preserve">Health and Aged Care </t>
  </si>
  <si>
    <t>WA Country Health Services</t>
  </si>
  <si>
    <t>WA Council of Social Services</t>
  </si>
  <si>
    <t xml:space="preserve">Police </t>
  </si>
  <si>
    <t xml:space="preserve">WA Police- Community Engagement </t>
  </si>
  <si>
    <t xml:space="preserve">Employment </t>
  </si>
  <si>
    <t xml:space="preserve">Early Years </t>
  </si>
  <si>
    <t>Aboriginal Medical Services</t>
  </si>
  <si>
    <t>Pilbara Aboriginal Health Planning Forum</t>
  </si>
  <si>
    <t>Hedland Women's Refuge</t>
  </si>
  <si>
    <t xml:space="preserve">Pilbara Community Legal Services </t>
  </si>
  <si>
    <t xml:space="preserve">Department of Communities </t>
  </si>
  <si>
    <t xml:space="preserve">Social Services </t>
  </si>
  <si>
    <t>CaLD or Family &amp; Domestic Violence</t>
  </si>
  <si>
    <t xml:space="preserve">Youth </t>
  </si>
  <si>
    <t xml:space="preserve">Headspace- Pilbara </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</si>
</sst>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
    <numFmt numFmtId="181" formatCode="0.0%"/>
    <numFmt numFmtId="182" formatCode="&quot;Ja&quot;;&quot;Ja&quot;;&quot;Nein&quot;"/>
    <numFmt numFmtId="183" formatCode="&quot;Wahr&quot;;&quot;Wahr&quot;;&quot;Falsch&quot;"/>
    <numFmt numFmtId="184" formatCode="&quot;Ein&quot;;&quot;Ein&quot;;&quot;Aus&quot;"/>
    <numFmt numFmtId="185" formatCode="[$€-2]\ #,##0.00_);[Red]\([$€-2]\ #,##0.00\)"/>
    <numFmt numFmtId="186" formatCode="[$-407]dddd\,\ d\.\ mmmm\ yyyy"/>
    <numFmt numFmtId="187" formatCode="mmm\ yyyy"/>
    <numFmt numFmtId="188" formatCode=";;;"/>
    <numFmt numFmtId="189" formatCode="#,##0_ ;[Red]\-#,##0\ "/>
    <numFmt numFmtId="190" formatCode="mm\-yy"/>
    <numFmt numFmtId="191" formatCode="dd/mm/yy"/>
    <numFmt numFmtId="192" formatCode="#,##0;[Red]\-#,##0;;"/>
    <numFmt numFmtId="193" formatCode="ddd\,\ dd/mm/yyyy"/>
    <numFmt numFmtId="194" formatCode="0\ &quot;Tage&quot;"/>
    <numFmt numFmtId="195" formatCode="0\ &quot;days&quot;"/>
    <numFmt numFmtId="196" formatCode="dd/mm/yy;@"/>
    <numFmt numFmtId="197" formatCode="mm/dd/yyyy"/>
    <numFmt numFmtId="198" formatCode="[$-C09]dddd\,\ d\ mmmm\ yyyy"/>
    <numFmt numFmtId="199" formatCode="[$-409]h:mm:ss\ AM/PM"/>
    <numFmt numFmtId="200" formatCode="[$-F800]dddd\,\ mmmm\ dd\,\ yyyy"/>
    <numFmt numFmtId="201" formatCode="d/m/yyyy;@"/>
    <numFmt numFmtId="202" formatCode="mmm\-yyyy"/>
    <numFmt numFmtId="203" formatCode="&quot;Yes&quot;;&quot;Yes&quot;;&quot;No&quot;"/>
    <numFmt numFmtId="204" formatCode="&quot;True&quot;;&quot;True&quot;;&quot;False&quot;"/>
    <numFmt numFmtId="205" formatCode="&quot;On&quot;;&quot;On&quot;;&quot;Off&quot;"/>
  </numFmts>
  <fonts count="49">
    <font>
      <sz val="10"/>
      <name val="Arial"/>
      <family val="0"/>
    </font>
    <font>
      <sz val="8"/>
      <name val="Arial"/>
      <family val="2"/>
    </font>
    <font>
      <u val="single"/>
      <sz val="10"/>
      <color indexed="12"/>
      <name val="Arial"/>
      <family val="2"/>
    </font>
    <font>
      <u val="single"/>
      <sz val="10"/>
      <color indexed="36"/>
      <name val="Arial"/>
      <family val="2"/>
    </font>
    <font>
      <b/>
      <sz val="12"/>
      <name val="Arial"/>
      <family val="2"/>
    </font>
    <font>
      <b/>
      <sz val="10"/>
      <name val="Arial"/>
      <family val="2"/>
    </font>
    <font>
      <b/>
      <sz val="14"/>
      <name val="Arial"/>
      <family val="2"/>
    </font>
    <font>
      <sz val="12"/>
      <name val="Arial"/>
      <family val="2"/>
    </font>
    <font>
      <i/>
      <sz val="12"/>
      <name val="Arial"/>
      <family val="2"/>
    </font>
    <font>
      <b/>
      <sz val="12"/>
      <color indexed="10"/>
      <name val="Arial"/>
      <family val="2"/>
    </font>
    <font>
      <sz val="10"/>
      <name val="Helvetica LT Std"/>
      <family val="2"/>
    </font>
    <font>
      <b/>
      <sz val="10"/>
      <name val="Helvetica LT Std"/>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1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006100"/>
      <name val="Calibri"/>
      <family val="2"/>
    </font>
    <font>
      <b/>
      <sz val="12"/>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gray0625">
        <bgColor theme="0"/>
      </patternFill>
    </fill>
    <fill>
      <patternFill patternType="gray0625">
        <bgColor theme="9" tint="0.7999799847602844"/>
      </patternFill>
    </fill>
    <fill>
      <patternFill patternType="gray0625">
        <bgColor theme="9" tint="-0.24997000396251678"/>
      </patternFill>
    </fill>
    <fill>
      <patternFill patternType="solid">
        <fgColor theme="9" tint="-0.24997000396251678"/>
        <bgColor indexed="64"/>
      </patternFill>
    </fill>
    <fill>
      <patternFill patternType="solid">
        <fgColor rgb="FFFFFF00"/>
        <bgColor indexed="64"/>
      </patternFill>
    </fill>
    <fill>
      <patternFill patternType="gray0625">
        <bgColor rgb="FFFFC000"/>
      </patternFill>
    </fill>
    <fill>
      <patternFill patternType="solid">
        <fgColor theme="0" tint="-0.1499900072813034"/>
        <bgColor indexed="64"/>
      </patternFill>
    </fill>
    <fill>
      <patternFill patternType="gray0625">
        <bgColor rgb="FFFFFF00"/>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color indexed="55"/>
      </left>
      <right style="thin">
        <color indexed="55"/>
      </right>
      <top>
        <color indexed="6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medium"/>
      <right style="medium"/>
      <top style="thin"/>
      <bottom style="thin"/>
    </border>
    <border>
      <left style="thin"/>
      <right style="thin"/>
      <top style="medium"/>
      <bottom>
        <color indexed="63"/>
      </bottom>
    </border>
    <border>
      <left style="medium"/>
      <right style="medium"/>
      <top style="medium"/>
      <bottom style="medium"/>
    </border>
    <border>
      <left style="medium"/>
      <right>
        <color indexed="63"/>
      </right>
      <top style="medium"/>
      <bottom style="medium"/>
    </border>
    <border>
      <left>
        <color indexed="63"/>
      </left>
      <right style="medium"/>
      <top>
        <color indexed="63"/>
      </top>
      <bottom style="medium"/>
    </border>
    <border>
      <left style="medium"/>
      <right style="medium"/>
      <top style="medium"/>
      <bottom style="thin"/>
    </border>
    <border>
      <left style="medium"/>
      <right style="medium"/>
      <top style="thin"/>
      <bottom style="medium"/>
    </border>
    <border>
      <left style="thin"/>
      <right>
        <color indexed="63"/>
      </right>
      <top style="medium"/>
      <bottom>
        <color indexed="63"/>
      </bottom>
    </border>
    <border>
      <left>
        <color indexed="63"/>
      </left>
      <right>
        <color indexed="63"/>
      </right>
      <top style="thin"/>
      <bottom style="thin"/>
    </border>
    <border>
      <left style="medium"/>
      <right style="medium"/>
      <top style="medium"/>
      <bottom>
        <color indexed="63"/>
      </bottom>
    </border>
    <border>
      <left style="medium"/>
      <right style="thin"/>
      <top style="medium"/>
      <bottom>
        <color indexed="63"/>
      </bottom>
    </border>
    <border>
      <left>
        <color indexed="63"/>
      </left>
      <right>
        <color indexed="63"/>
      </right>
      <top>
        <color indexed="63"/>
      </top>
      <bottom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4">
    <xf numFmtId="0" fontId="0" fillId="0" borderId="0" xfId="0" applyAlignment="1">
      <alignment/>
    </xf>
    <xf numFmtId="0" fontId="0" fillId="0" borderId="0" xfId="0" applyNumberFormat="1" applyFont="1" applyAlignment="1" applyProtection="1">
      <alignment vertical="center"/>
      <protection hidden="1"/>
    </xf>
    <xf numFmtId="0" fontId="0" fillId="0" borderId="0" xfId="0" applyNumberFormat="1" applyFont="1" applyAlignment="1" applyProtection="1">
      <alignment vertical="center"/>
      <protection hidden="1"/>
    </xf>
    <xf numFmtId="195" fontId="0" fillId="0" borderId="10" xfId="0" applyNumberFormat="1" applyFont="1" applyFill="1" applyBorder="1" applyAlignment="1" applyProtection="1">
      <alignment horizontal="center" vertical="center" wrapText="1"/>
      <protection hidden="1" locked="0"/>
    </xf>
    <xf numFmtId="0" fontId="5" fillId="0" borderId="11" xfId="0" applyNumberFormat="1" applyFont="1" applyBorder="1" applyAlignment="1" applyProtection="1">
      <alignment horizontal="center" vertical="center" wrapText="1"/>
      <protection hidden="1"/>
    </xf>
    <xf numFmtId="0" fontId="0" fillId="0" borderId="12" xfId="0" applyNumberFormat="1" applyFont="1" applyFill="1" applyBorder="1" applyAlignment="1" applyProtection="1">
      <alignment horizontal="center" vertical="center" wrapText="1"/>
      <protection hidden="1" locked="0"/>
    </xf>
    <xf numFmtId="0" fontId="0" fillId="0" borderId="11" xfId="0" applyNumberFormat="1" applyFont="1" applyFill="1" applyBorder="1" applyAlignment="1" applyProtection="1">
      <alignment horizontal="center" vertical="center" wrapText="1"/>
      <protection hidden="1" locked="0"/>
    </xf>
    <xf numFmtId="0" fontId="0" fillId="0" borderId="0" xfId="0" applyNumberFormat="1" applyFont="1" applyAlignment="1" applyProtection="1">
      <alignment/>
      <protection hidden="1"/>
    </xf>
    <xf numFmtId="0" fontId="0" fillId="0" borderId="0" xfId="0" applyNumberFormat="1" applyFont="1" applyBorder="1" applyAlignment="1" applyProtection="1">
      <alignment/>
      <protection hidden="1"/>
    </xf>
    <xf numFmtId="0" fontId="6" fillId="0" borderId="13" xfId="0" applyNumberFormat="1" applyFont="1" applyBorder="1" applyAlignment="1" applyProtection="1">
      <alignment horizontal="left" vertical="center" indent="2"/>
      <protection hidden="1"/>
    </xf>
    <xf numFmtId="197" fontId="0" fillId="0" borderId="10" xfId="0" applyNumberFormat="1" applyFont="1" applyFill="1" applyBorder="1" applyAlignment="1" applyProtection="1">
      <alignment horizontal="center" vertical="center" wrapText="1"/>
      <protection hidden="1" locked="0"/>
    </xf>
    <xf numFmtId="0" fontId="0" fillId="0" borderId="0" xfId="0" applyFont="1" applyAlignment="1">
      <alignment/>
    </xf>
    <xf numFmtId="0" fontId="5" fillId="0" borderId="0" xfId="0" applyNumberFormat="1" applyFont="1"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5" xfId="0" applyNumberFormat="1" applyBorder="1" applyAlignment="1">
      <alignment horizontal="center" vertical="top" wrapText="1"/>
    </xf>
    <xf numFmtId="0" fontId="0" fillId="0" borderId="18" xfId="0" applyNumberFormat="1" applyBorder="1" applyAlignment="1">
      <alignment horizontal="center" vertical="top" wrapText="1"/>
    </xf>
    <xf numFmtId="0" fontId="0" fillId="0" borderId="17" xfId="0" applyNumberFormat="1" applyBorder="1" applyAlignment="1">
      <alignment horizontal="center" vertical="top" wrapText="1"/>
    </xf>
    <xf numFmtId="0" fontId="2" fillId="0" borderId="17" xfId="53" applyNumberFormat="1" applyBorder="1" applyAlignment="1" applyProtection="1" quotePrefix="1">
      <alignment horizontal="center" vertical="top" wrapText="1"/>
      <protection/>
    </xf>
    <xf numFmtId="0" fontId="0" fillId="0" borderId="19" xfId="0" applyNumberFormat="1" applyBorder="1" applyAlignment="1">
      <alignment horizontal="center" vertical="top" wrapText="1"/>
    </xf>
    <xf numFmtId="0" fontId="0" fillId="33" borderId="0" xfId="0" applyFill="1" applyAlignment="1">
      <alignment/>
    </xf>
    <xf numFmtId="0" fontId="6" fillId="33" borderId="13" xfId="0" applyNumberFormat="1" applyFont="1" applyFill="1" applyBorder="1" applyAlignment="1" applyProtection="1">
      <alignment horizontal="left" vertical="center" indent="2"/>
      <protection hidden="1"/>
    </xf>
    <xf numFmtId="0" fontId="4" fillId="33" borderId="13" xfId="0" applyNumberFormat="1" applyFont="1" applyFill="1" applyBorder="1" applyAlignment="1" applyProtection="1">
      <alignment horizontal="right" vertical="center"/>
      <protection hidden="1"/>
    </xf>
    <xf numFmtId="3" fontId="4" fillId="33" borderId="13" xfId="0" applyNumberFormat="1" applyFont="1" applyFill="1" applyBorder="1" applyAlignment="1" applyProtection="1">
      <alignment horizontal="left" vertical="center" indent="2"/>
      <protection hidden="1"/>
    </xf>
    <xf numFmtId="0" fontId="4" fillId="33" borderId="13" xfId="0" applyNumberFormat="1" applyFont="1" applyFill="1" applyBorder="1" applyAlignment="1" applyProtection="1">
      <alignment horizontal="right" vertical="center" indent="2"/>
      <protection hidden="1"/>
    </xf>
    <xf numFmtId="197" fontId="4" fillId="33" borderId="13" xfId="0" applyNumberFormat="1" applyFont="1" applyFill="1" applyBorder="1" applyAlignment="1" applyProtection="1">
      <alignment horizontal="left" vertical="center" indent="1"/>
      <protection hidden="1"/>
    </xf>
    <xf numFmtId="14" fontId="4" fillId="33" borderId="13" xfId="0" applyNumberFormat="1" applyFont="1" applyFill="1" applyBorder="1" applyAlignment="1" applyProtection="1">
      <alignment horizontal="left" vertical="center" indent="1"/>
      <protection hidden="1"/>
    </xf>
    <xf numFmtId="0" fontId="4" fillId="0" borderId="0" xfId="0" applyFont="1" applyAlignment="1">
      <alignment horizontal="center"/>
    </xf>
    <xf numFmtId="0" fontId="4" fillId="0" borderId="0" xfId="0" applyFont="1" applyAlignment="1">
      <alignment wrapText="1"/>
    </xf>
    <xf numFmtId="0" fontId="7" fillId="34" borderId="11" xfId="0" applyFont="1" applyFill="1" applyBorder="1" applyAlignment="1">
      <alignment wrapText="1"/>
    </xf>
    <xf numFmtId="0" fontId="7" fillId="34" borderId="11" xfId="0" applyFont="1" applyFill="1" applyBorder="1" applyAlignment="1">
      <alignment/>
    </xf>
    <xf numFmtId="0" fontId="4" fillId="0" borderId="20" xfId="0" applyNumberFormat="1" applyFont="1" applyBorder="1" applyAlignment="1" applyProtection="1">
      <alignment horizontal="center" vertical="top" wrapText="1"/>
      <protection hidden="1"/>
    </xf>
    <xf numFmtId="14" fontId="4" fillId="0" borderId="20" xfId="0" applyNumberFormat="1" applyFont="1" applyBorder="1" applyAlignment="1" applyProtection="1">
      <alignment horizontal="center" vertical="top" wrapText="1"/>
      <protection hidden="1"/>
    </xf>
    <xf numFmtId="0" fontId="7" fillId="0" borderId="21" xfId="0" applyNumberFormat="1" applyFont="1" applyFill="1" applyBorder="1" applyAlignment="1" applyProtection="1">
      <alignment horizontal="center" vertical="top"/>
      <protection hidden="1"/>
    </xf>
    <xf numFmtId="0" fontId="4" fillId="0" borderId="21" xfId="0" applyNumberFormat="1" applyFont="1" applyFill="1" applyBorder="1" applyAlignment="1" applyProtection="1">
      <alignment horizontal="left" vertical="top" wrapText="1"/>
      <protection hidden="1" locked="0"/>
    </xf>
    <xf numFmtId="0" fontId="7" fillId="0" borderId="21" xfId="0" applyNumberFormat="1" applyFont="1" applyFill="1" applyBorder="1" applyAlignment="1" applyProtection="1">
      <alignment horizontal="left" vertical="top" wrapText="1"/>
      <protection hidden="1" locked="0"/>
    </xf>
    <xf numFmtId="0" fontId="7" fillId="0" borderId="21" xfId="0" applyNumberFormat="1" applyFont="1" applyFill="1" applyBorder="1" applyAlignment="1" applyProtection="1">
      <alignment horizontal="center" vertical="top" wrapText="1"/>
      <protection hidden="1" locked="0"/>
    </xf>
    <xf numFmtId="197" fontId="7" fillId="0" borderId="21" xfId="0" applyNumberFormat="1" applyFont="1" applyBorder="1" applyAlignment="1" applyProtection="1">
      <alignment horizontal="center" vertical="top" wrapText="1"/>
      <protection hidden="1" locked="0"/>
    </xf>
    <xf numFmtId="14" fontId="7" fillId="35" borderId="21" xfId="0" applyNumberFormat="1" applyFont="1" applyFill="1" applyBorder="1" applyAlignment="1" applyProtection="1">
      <alignment horizontal="center" vertical="top" wrapText="1"/>
      <protection hidden="1" locked="0"/>
    </xf>
    <xf numFmtId="0" fontId="7" fillId="0" borderId="21" xfId="0" applyNumberFormat="1" applyFont="1" applyBorder="1" applyAlignment="1" applyProtection="1">
      <alignment horizontal="center" vertical="top" wrapText="1"/>
      <protection hidden="1"/>
    </xf>
    <xf numFmtId="14" fontId="7" fillId="0" borderId="21" xfId="0" applyNumberFormat="1" applyFont="1" applyBorder="1" applyAlignment="1" applyProtection="1">
      <alignment horizontal="center" vertical="top" wrapText="1"/>
      <protection hidden="1" locked="0"/>
    </xf>
    <xf numFmtId="14" fontId="47" fillId="29" borderId="21" xfId="48" applyNumberFormat="1" applyFont="1" applyBorder="1" applyAlignment="1" applyProtection="1">
      <alignment horizontal="center" vertical="top" wrapText="1"/>
      <protection hidden="1" locked="0"/>
    </xf>
    <xf numFmtId="0" fontId="4" fillId="35" borderId="11" xfId="0" applyFont="1" applyFill="1" applyBorder="1" applyAlignment="1">
      <alignment/>
    </xf>
    <xf numFmtId="0" fontId="7" fillId="35" borderId="11" xfId="0" applyFont="1" applyFill="1" applyBorder="1" applyAlignment="1">
      <alignment/>
    </xf>
    <xf numFmtId="0" fontId="7" fillId="0" borderId="22" xfId="0" applyNumberFormat="1" applyFont="1" applyFill="1" applyBorder="1" applyAlignment="1" applyProtection="1">
      <alignment horizontal="center" vertical="top"/>
      <protection hidden="1"/>
    </xf>
    <xf numFmtId="0" fontId="7" fillId="0" borderId="22" xfId="0" applyNumberFormat="1" applyFont="1" applyFill="1" applyBorder="1" applyAlignment="1" applyProtection="1">
      <alignment horizontal="left" vertical="top" wrapText="1"/>
      <protection hidden="1" locked="0"/>
    </xf>
    <xf numFmtId="0" fontId="7" fillId="0" borderId="22" xfId="0" applyNumberFormat="1" applyFont="1" applyFill="1" applyBorder="1" applyAlignment="1" applyProtection="1">
      <alignment horizontal="center" vertical="top" wrapText="1"/>
      <protection hidden="1" locked="0"/>
    </xf>
    <xf numFmtId="197" fontId="7" fillId="0" borderId="22" xfId="0" applyNumberFormat="1" applyFont="1" applyBorder="1" applyAlignment="1" applyProtection="1">
      <alignment horizontal="center" vertical="top" wrapText="1"/>
      <protection hidden="1" locked="0"/>
    </xf>
    <xf numFmtId="0" fontId="7" fillId="0" borderId="22" xfId="0" applyNumberFormat="1" applyFont="1" applyBorder="1" applyAlignment="1" applyProtection="1">
      <alignment horizontal="center" vertical="top" wrapText="1"/>
      <protection hidden="1"/>
    </xf>
    <xf numFmtId="14" fontId="7" fillId="36" borderId="11" xfId="0" applyNumberFormat="1" applyFont="1" applyFill="1" applyBorder="1" applyAlignment="1">
      <alignment/>
    </xf>
    <xf numFmtId="0" fontId="48" fillId="34" borderId="11" xfId="0" applyFont="1" applyFill="1" applyBorder="1" applyAlignment="1">
      <alignment wrapText="1"/>
    </xf>
    <xf numFmtId="14" fontId="4" fillId="37" borderId="11" xfId="0" applyNumberFormat="1" applyFont="1" applyFill="1" applyBorder="1" applyAlignment="1">
      <alignment/>
    </xf>
    <xf numFmtId="0" fontId="4" fillId="34" borderId="11" xfId="0" applyFont="1" applyFill="1" applyBorder="1" applyAlignment="1">
      <alignment/>
    </xf>
    <xf numFmtId="0" fontId="7" fillId="0" borderId="21" xfId="0" applyNumberFormat="1" applyFont="1" applyFill="1" applyBorder="1" applyAlignment="1" applyProtection="1">
      <alignment horizontal="center" vertical="top" wrapText="1"/>
      <protection hidden="1"/>
    </xf>
    <xf numFmtId="0" fontId="0" fillId="0" borderId="11" xfId="0" applyFont="1" applyBorder="1" applyAlignment="1">
      <alignment/>
    </xf>
    <xf numFmtId="0" fontId="10" fillId="0" borderId="23" xfId="60" applyFont="1" applyFill="1" applyBorder="1" applyAlignment="1">
      <alignment wrapText="1"/>
      <protection/>
    </xf>
    <xf numFmtId="0" fontId="10" fillId="34" borderId="23" xfId="60" applyFont="1" applyFill="1" applyBorder="1" applyAlignment="1">
      <alignment wrapText="1"/>
      <protection/>
    </xf>
    <xf numFmtId="0" fontId="10" fillId="38" borderId="23" xfId="60" applyFont="1" applyFill="1" applyBorder="1" applyAlignment="1">
      <alignment wrapText="1"/>
      <protection/>
    </xf>
    <xf numFmtId="0" fontId="10" fillId="35" borderId="23" xfId="60" applyFont="1" applyFill="1" applyBorder="1" applyAlignment="1">
      <alignment wrapText="1"/>
      <protection/>
    </xf>
    <xf numFmtId="0" fontId="11" fillId="35" borderId="23" xfId="60" applyFont="1" applyFill="1" applyBorder="1" applyAlignment="1">
      <alignment wrapText="1"/>
      <protection/>
    </xf>
    <xf numFmtId="0" fontId="10" fillId="38" borderId="23" xfId="60" applyFont="1" applyFill="1" applyBorder="1" applyAlignment="1">
      <alignment vertical="top" wrapText="1"/>
      <protection/>
    </xf>
    <xf numFmtId="0" fontId="10" fillId="35" borderId="23" xfId="0" applyFont="1" applyFill="1" applyBorder="1" applyAlignment="1">
      <alignment wrapText="1"/>
    </xf>
    <xf numFmtId="0" fontId="5" fillId="35" borderId="0" xfId="0" applyFont="1" applyFill="1" applyAlignment="1">
      <alignment/>
    </xf>
    <xf numFmtId="0" fontId="10" fillId="39" borderId="23" xfId="60" applyFont="1" applyFill="1" applyBorder="1" applyAlignment="1">
      <alignment wrapText="1"/>
      <protection/>
    </xf>
    <xf numFmtId="0" fontId="10" fillId="38" borderId="23" xfId="60" applyFont="1" applyFill="1" applyBorder="1" applyAlignment="1">
      <alignment vertical="center" wrapText="1"/>
      <protection/>
    </xf>
    <xf numFmtId="0" fontId="10" fillId="38" borderId="23" xfId="60" applyFont="1" applyFill="1" applyBorder="1">
      <alignment/>
      <protection/>
    </xf>
    <xf numFmtId="0" fontId="0" fillId="35" borderId="0" xfId="0" applyFont="1" applyFill="1" applyAlignment="1">
      <alignment/>
    </xf>
    <xf numFmtId="0" fontId="10" fillId="35" borderId="23" xfId="60" applyFont="1" applyFill="1" applyBorder="1">
      <alignment/>
      <protection/>
    </xf>
    <xf numFmtId="0" fontId="10" fillId="0" borderId="0" xfId="60" applyFont="1" applyFill="1" applyBorder="1">
      <alignment/>
      <protection/>
    </xf>
    <xf numFmtId="0" fontId="11" fillId="7" borderId="24" xfId="60" applyFont="1" applyFill="1" applyBorder="1" applyAlignment="1">
      <alignment wrapText="1"/>
      <protection/>
    </xf>
    <xf numFmtId="0" fontId="11" fillId="34" borderId="25" xfId="60" applyFont="1" applyFill="1" applyBorder="1" applyAlignment="1">
      <alignment wrapText="1"/>
      <protection/>
    </xf>
    <xf numFmtId="0" fontId="11" fillId="38" borderId="25" xfId="60" applyFont="1" applyFill="1" applyBorder="1" applyAlignment="1">
      <alignment wrapText="1"/>
      <protection/>
    </xf>
    <xf numFmtId="0" fontId="11" fillId="35" borderId="26" xfId="60" applyFont="1" applyFill="1" applyBorder="1" applyAlignment="1">
      <alignment/>
      <protection/>
    </xf>
    <xf numFmtId="0" fontId="11" fillId="0" borderId="25" xfId="60" applyFont="1" applyBorder="1" applyAlignment="1">
      <alignment wrapText="1"/>
      <protection/>
    </xf>
    <xf numFmtId="0" fontId="11" fillId="0" borderId="25" xfId="60" applyFont="1" applyBorder="1" applyAlignment="1">
      <alignment horizontal="center"/>
      <protection/>
    </xf>
    <xf numFmtId="0" fontId="11" fillId="0" borderId="25" xfId="60" applyFont="1" applyBorder="1">
      <alignment/>
      <protection/>
    </xf>
    <xf numFmtId="0" fontId="11" fillId="0" borderId="27" xfId="60" applyFont="1" applyBorder="1">
      <alignment/>
      <protection/>
    </xf>
    <xf numFmtId="0" fontId="11" fillId="35" borderId="28" xfId="60" applyFont="1" applyFill="1" applyBorder="1" applyAlignment="1" quotePrefix="1">
      <alignment horizontal="right"/>
      <protection/>
    </xf>
    <xf numFmtId="0" fontId="10" fillId="39" borderId="28" xfId="60" applyFont="1" applyFill="1" applyBorder="1">
      <alignment/>
      <protection/>
    </xf>
    <xf numFmtId="0" fontId="10" fillId="38" borderId="28" xfId="60" applyFont="1" applyFill="1" applyBorder="1">
      <alignment/>
      <protection/>
    </xf>
    <xf numFmtId="16" fontId="11" fillId="35" borderId="23" xfId="61" applyNumberFormat="1" applyFont="1" applyFill="1" applyBorder="1">
      <alignment/>
      <protection/>
    </xf>
    <xf numFmtId="0" fontId="11" fillId="35" borderId="23" xfId="60" applyFont="1" applyFill="1" applyBorder="1" applyAlignment="1" quotePrefix="1">
      <alignment horizontal="right"/>
      <protection/>
    </xf>
    <xf numFmtId="0" fontId="11" fillId="35" borderId="23" xfId="60" applyFont="1" applyFill="1" applyBorder="1">
      <alignment/>
      <protection/>
    </xf>
    <xf numFmtId="0" fontId="10" fillId="35" borderId="23" xfId="0" applyFont="1" applyFill="1" applyBorder="1" applyAlignment="1">
      <alignment/>
    </xf>
    <xf numFmtId="0" fontId="10" fillId="7" borderId="23" xfId="60" applyFont="1" applyFill="1" applyBorder="1" applyAlignment="1">
      <alignment wrapText="1"/>
      <protection/>
    </xf>
    <xf numFmtId="0" fontId="10" fillId="35" borderId="23" xfId="60" applyFont="1" applyFill="1" applyBorder="1" applyAlignment="1">
      <alignment/>
      <protection/>
    </xf>
    <xf numFmtId="16" fontId="11" fillId="35" borderId="29" xfId="61" applyNumberFormat="1" applyFont="1" applyFill="1" applyBorder="1">
      <alignment/>
      <protection/>
    </xf>
    <xf numFmtId="0" fontId="11" fillId="35" borderId="29" xfId="60" applyFont="1" applyFill="1" applyBorder="1">
      <alignment/>
      <protection/>
    </xf>
    <xf numFmtId="0" fontId="10" fillId="0" borderId="0" xfId="0" applyFont="1" applyAlignment="1">
      <alignment/>
    </xf>
    <xf numFmtId="0" fontId="11" fillId="0" borderId="0" xfId="0" applyFont="1" applyAlignment="1">
      <alignment/>
    </xf>
    <xf numFmtId="0" fontId="11" fillId="35" borderId="30" xfId="60" applyFont="1" applyFill="1" applyBorder="1" applyAlignment="1">
      <alignment wrapText="1"/>
      <protection/>
    </xf>
    <xf numFmtId="0" fontId="11" fillId="38" borderId="23" xfId="60" applyFont="1" applyFill="1" applyBorder="1">
      <alignment/>
      <protection/>
    </xf>
    <xf numFmtId="0" fontId="11" fillId="38" borderId="29" xfId="60" applyFont="1" applyFill="1" applyBorder="1">
      <alignment/>
      <protection/>
    </xf>
    <xf numFmtId="0" fontId="10" fillId="34" borderId="23" xfId="60" applyFont="1" applyFill="1" applyBorder="1">
      <alignment/>
      <protection/>
    </xf>
    <xf numFmtId="0" fontId="10" fillId="40" borderId="28" xfId="60" applyFont="1" applyFill="1" applyBorder="1">
      <alignment/>
      <protection/>
    </xf>
    <xf numFmtId="0" fontId="10" fillId="40" borderId="23" xfId="60" applyFont="1" applyFill="1" applyBorder="1">
      <alignment/>
      <protection/>
    </xf>
    <xf numFmtId="0" fontId="10" fillId="41" borderId="23" xfId="60" applyFont="1" applyFill="1" applyBorder="1" applyAlignment="1">
      <alignment wrapText="1"/>
      <protection/>
    </xf>
    <xf numFmtId="0" fontId="10" fillId="41" borderId="23" xfId="60" applyFont="1" applyFill="1" applyBorder="1">
      <alignment/>
      <protection/>
    </xf>
    <xf numFmtId="0" fontId="10" fillId="40" borderId="23" xfId="60" applyFont="1" applyFill="1" applyBorder="1" applyAlignment="1">
      <alignment wrapText="1"/>
      <protection/>
    </xf>
    <xf numFmtId="0" fontId="10" fillId="41" borderId="23" xfId="0" applyFont="1" applyFill="1" applyBorder="1" applyAlignment="1">
      <alignment/>
    </xf>
    <xf numFmtId="0" fontId="10" fillId="41" borderId="23" xfId="60" applyFont="1" applyFill="1" applyBorder="1" applyAlignment="1">
      <alignment horizontal="center"/>
      <protection/>
    </xf>
    <xf numFmtId="0" fontId="10" fillId="41" borderId="23" xfId="60" applyFont="1" applyFill="1" applyBorder="1" applyAlignment="1">
      <alignment/>
      <protection/>
    </xf>
    <xf numFmtId="0" fontId="10" fillId="41" borderId="23" xfId="0" applyFont="1" applyFill="1" applyBorder="1" applyAlignment="1">
      <alignment wrapText="1"/>
    </xf>
    <xf numFmtId="0" fontId="10" fillId="41" borderId="23" xfId="60" applyFont="1" applyFill="1" applyBorder="1" applyAlignment="1">
      <alignment horizontal="center" vertical="center" wrapText="1"/>
      <protection/>
    </xf>
    <xf numFmtId="0" fontId="11" fillId="42" borderId="25" xfId="60" applyFont="1" applyFill="1" applyBorder="1" applyAlignment="1">
      <alignment wrapText="1"/>
      <protection/>
    </xf>
    <xf numFmtId="0" fontId="4" fillId="33" borderId="13" xfId="0" applyNumberFormat="1" applyFont="1" applyFill="1" applyBorder="1" applyAlignment="1" applyProtection="1">
      <alignment horizontal="right" vertical="center" wrapText="1"/>
      <protection hidden="1"/>
    </xf>
    <xf numFmtId="0" fontId="0" fillId="0" borderId="21" xfId="0" applyNumberFormat="1" applyFont="1" applyFill="1" applyBorder="1" applyAlignment="1" applyProtection="1">
      <alignment horizontal="center" vertical="top"/>
      <protection hidden="1"/>
    </xf>
    <xf numFmtId="0" fontId="5" fillId="0" borderId="21" xfId="0" applyNumberFormat="1" applyFont="1" applyFill="1" applyBorder="1" applyAlignment="1" applyProtection="1">
      <alignment horizontal="left" vertical="top" wrapText="1"/>
      <protection hidden="1" locked="0"/>
    </xf>
    <xf numFmtId="0" fontId="0" fillId="0" borderId="21" xfId="0" applyNumberFormat="1" applyFont="1" applyFill="1" applyBorder="1" applyAlignment="1" applyProtection="1">
      <alignment horizontal="left" vertical="top" wrapText="1"/>
      <protection hidden="1" locked="0"/>
    </xf>
    <xf numFmtId="0" fontId="0" fillId="0" borderId="21" xfId="0" applyNumberFormat="1" applyFont="1" applyFill="1" applyBorder="1" applyAlignment="1" applyProtection="1">
      <alignment horizontal="center" vertical="top" wrapText="1"/>
      <protection hidden="1" locked="0"/>
    </xf>
    <xf numFmtId="197" fontId="0" fillId="0" borderId="21" xfId="0" applyNumberFormat="1" applyFont="1" applyBorder="1" applyAlignment="1" applyProtection="1">
      <alignment horizontal="center" vertical="top" wrapText="1"/>
      <protection hidden="1" locked="0"/>
    </xf>
    <xf numFmtId="14" fontId="0" fillId="0" borderId="21" xfId="0" applyNumberFormat="1" applyFont="1" applyBorder="1" applyAlignment="1" applyProtection="1">
      <alignment horizontal="center" vertical="top" wrapText="1"/>
      <protection hidden="1" locked="0"/>
    </xf>
    <xf numFmtId="0" fontId="0" fillId="0" borderId="21" xfId="0" applyNumberFormat="1" applyFont="1" applyBorder="1" applyAlignment="1" applyProtection="1">
      <alignment horizontal="center" vertical="top" wrapText="1"/>
      <protection hidden="1"/>
    </xf>
    <xf numFmtId="14" fontId="0" fillId="35" borderId="21" xfId="0" applyNumberFormat="1" applyFont="1" applyFill="1" applyBorder="1" applyAlignment="1" applyProtection="1">
      <alignment horizontal="center" vertical="top" wrapText="1"/>
      <protection hidden="1" locked="0"/>
    </xf>
    <xf numFmtId="0" fontId="0" fillId="0" borderId="21" xfId="0" applyNumberFormat="1" applyFont="1" applyFill="1" applyBorder="1" applyAlignment="1" applyProtection="1">
      <alignment horizontal="center" vertical="top" wrapText="1"/>
      <protection hidden="1"/>
    </xf>
    <xf numFmtId="0" fontId="0" fillId="0" borderId="22" xfId="0" applyNumberFormat="1" applyFont="1" applyFill="1" applyBorder="1" applyAlignment="1" applyProtection="1">
      <alignment horizontal="center" vertical="top"/>
      <protection hidden="1"/>
    </xf>
    <xf numFmtId="0" fontId="0" fillId="0" borderId="22" xfId="0" applyNumberFormat="1" applyFont="1" applyFill="1" applyBorder="1" applyAlignment="1" applyProtection="1">
      <alignment horizontal="left" vertical="top" wrapText="1"/>
      <protection hidden="1" locked="0"/>
    </xf>
    <xf numFmtId="0" fontId="0" fillId="0" borderId="22" xfId="0" applyNumberFormat="1" applyFont="1" applyFill="1" applyBorder="1" applyAlignment="1" applyProtection="1">
      <alignment horizontal="center" vertical="top" wrapText="1"/>
      <protection hidden="1" locked="0"/>
    </xf>
    <xf numFmtId="197" fontId="0" fillId="0" borderId="22" xfId="0" applyNumberFormat="1" applyFont="1" applyBorder="1" applyAlignment="1" applyProtection="1">
      <alignment horizontal="center" vertical="top" wrapText="1"/>
      <protection hidden="1" locked="0"/>
    </xf>
    <xf numFmtId="16" fontId="11" fillId="33" borderId="28" xfId="61" applyNumberFormat="1" applyFont="1" applyFill="1" applyBorder="1">
      <alignment/>
      <protection/>
    </xf>
    <xf numFmtId="16" fontId="11" fillId="33" borderId="23" xfId="61" applyNumberFormat="1" applyFont="1" applyFill="1" applyBorder="1">
      <alignment/>
      <protection/>
    </xf>
    <xf numFmtId="0" fontId="11" fillId="38" borderId="23" xfId="60" applyFont="1" applyFill="1" applyBorder="1" applyAlignment="1">
      <alignment wrapText="1"/>
      <protection/>
    </xf>
    <xf numFmtId="0" fontId="11" fillId="40" borderId="23" xfId="60" applyFont="1" applyFill="1" applyBorder="1">
      <alignment/>
      <protection/>
    </xf>
    <xf numFmtId="0" fontId="11" fillId="40" borderId="23" xfId="60" applyFont="1" applyFill="1" applyBorder="1" applyAlignment="1">
      <alignment wrapText="1"/>
      <protection/>
    </xf>
    <xf numFmtId="0" fontId="11" fillId="39" borderId="23" xfId="60" applyFont="1" applyFill="1" applyBorder="1">
      <alignment/>
      <protection/>
    </xf>
    <xf numFmtId="0" fontId="11" fillId="39" borderId="29" xfId="60" applyFont="1" applyFill="1" applyBorder="1">
      <alignment/>
      <protection/>
    </xf>
    <xf numFmtId="0" fontId="11" fillId="40" borderId="29" xfId="60" applyFont="1" applyFill="1" applyBorder="1">
      <alignment/>
      <protection/>
    </xf>
    <xf numFmtId="0" fontId="11" fillId="43" borderId="23" xfId="60" applyFont="1" applyFill="1" applyBorder="1" applyAlignment="1">
      <alignment wrapText="1"/>
      <protection/>
    </xf>
    <xf numFmtId="16" fontId="0" fillId="0" borderId="0" xfId="0" applyNumberFormat="1" applyFont="1" applyAlignment="1">
      <alignment/>
    </xf>
    <xf numFmtId="0" fontId="11" fillId="43" borderId="23" xfId="0" applyFont="1" applyFill="1" applyBorder="1" applyAlignment="1">
      <alignment horizontal="center" vertical="center" wrapText="1"/>
    </xf>
    <xf numFmtId="0" fontId="11" fillId="44" borderId="11" xfId="0" applyFont="1" applyFill="1" applyBorder="1" applyAlignment="1">
      <alignment/>
    </xf>
    <xf numFmtId="0" fontId="11" fillId="44" borderId="11" xfId="0" applyFont="1" applyFill="1" applyBorder="1" applyAlignment="1">
      <alignment wrapText="1"/>
    </xf>
    <xf numFmtId="0" fontId="11" fillId="0" borderId="11" xfId="60" applyFont="1" applyFill="1" applyBorder="1">
      <alignment/>
      <protection/>
    </xf>
    <xf numFmtId="0" fontId="11" fillId="0" borderId="11" xfId="0" applyFont="1" applyBorder="1" applyAlignment="1">
      <alignment/>
    </xf>
    <xf numFmtId="0" fontId="11" fillId="0" borderId="11" xfId="0" applyFont="1" applyBorder="1" applyAlignment="1">
      <alignment wrapText="1"/>
    </xf>
    <xf numFmtId="0" fontId="11" fillId="42" borderId="23" xfId="60" applyFont="1" applyFill="1" applyBorder="1" applyAlignment="1">
      <alignment wrapText="1"/>
      <protection/>
    </xf>
    <xf numFmtId="0" fontId="11" fillId="45" borderId="23" xfId="60" applyFont="1" applyFill="1" applyBorder="1">
      <alignment/>
      <protection/>
    </xf>
    <xf numFmtId="0" fontId="0" fillId="35" borderId="0" xfId="0" applyFill="1" applyBorder="1" applyAlignment="1">
      <alignment/>
    </xf>
    <xf numFmtId="197" fontId="0" fillId="33" borderId="13" xfId="0" applyNumberFormat="1" applyFont="1" applyFill="1" applyBorder="1" applyAlignment="1" applyProtection="1">
      <alignment horizontal="left" vertical="center" indent="1"/>
      <protection hidden="1"/>
    </xf>
    <xf numFmtId="3" fontId="0" fillId="33" borderId="13" xfId="0" applyNumberFormat="1" applyFont="1" applyFill="1" applyBorder="1" applyAlignment="1" applyProtection="1">
      <alignment horizontal="left" vertical="center" indent="2"/>
      <protection hidden="1"/>
    </xf>
    <xf numFmtId="0" fontId="0" fillId="0" borderId="21" xfId="0" applyNumberFormat="1" applyFont="1" applyFill="1" applyBorder="1" applyAlignment="1" applyProtection="1">
      <alignment horizontal="center" vertical="top"/>
      <protection hidden="1"/>
    </xf>
    <xf numFmtId="0" fontId="0" fillId="0" borderId="21" xfId="0" applyNumberFormat="1" applyFont="1" applyFill="1" applyBorder="1" applyAlignment="1" applyProtection="1">
      <alignment horizontal="left" vertical="top" wrapText="1"/>
      <protection hidden="1" locked="0"/>
    </xf>
    <xf numFmtId="0" fontId="0" fillId="0" borderId="21" xfId="0" applyNumberFormat="1" applyFont="1" applyFill="1" applyBorder="1" applyAlignment="1" applyProtection="1">
      <alignment horizontal="center" vertical="top" wrapText="1"/>
      <protection hidden="1" locked="0"/>
    </xf>
    <xf numFmtId="197" fontId="0" fillId="0" borderId="21" xfId="0" applyNumberFormat="1" applyFont="1" applyBorder="1" applyAlignment="1" applyProtection="1">
      <alignment horizontal="center" vertical="top" wrapText="1"/>
      <protection hidden="1" locked="0"/>
    </xf>
    <xf numFmtId="14" fontId="0" fillId="0" borderId="21" xfId="0" applyNumberFormat="1" applyFont="1" applyBorder="1" applyAlignment="1" applyProtection="1">
      <alignment horizontal="center" vertical="top" wrapText="1"/>
      <protection hidden="1" locked="0"/>
    </xf>
    <xf numFmtId="0" fontId="5" fillId="33" borderId="21" xfId="0" applyNumberFormat="1" applyFont="1" applyFill="1" applyBorder="1" applyAlignment="1" applyProtection="1">
      <alignment horizontal="left" vertical="top" wrapText="1"/>
      <protection hidden="1" locked="0"/>
    </xf>
    <xf numFmtId="0" fontId="11" fillId="41" borderId="23" xfId="60" applyFont="1" applyFill="1" applyBorder="1" applyAlignment="1">
      <alignment wrapText="1"/>
      <protection/>
    </xf>
    <xf numFmtId="0" fontId="11" fillId="41" borderId="23" xfId="60" applyFont="1" applyFill="1" applyBorder="1">
      <alignment/>
      <protection/>
    </xf>
    <xf numFmtId="0" fontId="6" fillId="33" borderId="0" xfId="0" applyNumberFormat="1" applyFont="1" applyFill="1" applyBorder="1" applyAlignment="1" applyProtection="1">
      <alignment horizontal="center" vertical="center" wrapText="1"/>
      <protection hidden="1"/>
    </xf>
    <xf numFmtId="0" fontId="6" fillId="33" borderId="13" xfId="0" applyNumberFormat="1" applyFont="1" applyFill="1" applyBorder="1" applyAlignment="1" applyProtection="1">
      <alignment horizontal="center" vertical="center" wrapText="1"/>
      <protection hidden="1"/>
    </xf>
    <xf numFmtId="0" fontId="4" fillId="33" borderId="0" xfId="0" applyFont="1" applyFill="1" applyAlignment="1">
      <alignment horizontal="center" textRotation="45" wrapText="1"/>
    </xf>
    <xf numFmtId="0" fontId="0" fillId="34" borderId="12" xfId="0" applyFont="1" applyFill="1" applyBorder="1" applyAlignment="1">
      <alignment horizontal="center" wrapText="1"/>
    </xf>
    <xf numFmtId="0" fontId="7" fillId="34" borderId="31" xfId="0" applyFont="1" applyFill="1" applyBorder="1" applyAlignment="1">
      <alignment horizontal="center" wrapText="1"/>
    </xf>
    <xf numFmtId="0" fontId="7" fillId="34" borderId="10" xfId="0" applyFont="1" applyFill="1" applyBorder="1" applyAlignment="1">
      <alignment horizontal="center" wrapText="1"/>
    </xf>
    <xf numFmtId="0" fontId="6" fillId="0" borderId="0" xfId="0" applyFont="1" applyAlignment="1">
      <alignment horizontal="center"/>
    </xf>
    <xf numFmtId="0" fontId="7" fillId="34" borderId="12" xfId="0" applyFont="1" applyFill="1" applyBorder="1" applyAlignment="1">
      <alignment horizontal="center"/>
    </xf>
    <xf numFmtId="0" fontId="7" fillId="34" borderId="31" xfId="0" applyFont="1" applyFill="1" applyBorder="1" applyAlignment="1">
      <alignment horizontal="center"/>
    </xf>
    <xf numFmtId="0" fontId="7" fillId="34" borderId="10" xfId="0" applyFont="1" applyFill="1" applyBorder="1" applyAlignment="1">
      <alignment horizontal="center"/>
    </xf>
    <xf numFmtId="0" fontId="4" fillId="37" borderId="0" xfId="0" applyFont="1" applyFill="1" applyAlignment="1">
      <alignment horizontal="center" textRotation="45" wrapText="1"/>
    </xf>
    <xf numFmtId="0" fontId="0" fillId="34" borderId="31" xfId="0" applyFont="1" applyFill="1" applyBorder="1" applyAlignment="1">
      <alignment horizontal="center" wrapText="1"/>
    </xf>
    <xf numFmtId="0" fontId="0" fillId="34" borderId="10" xfId="0" applyFont="1" applyFill="1" applyBorder="1" applyAlignment="1">
      <alignment horizontal="center" wrapText="1"/>
    </xf>
    <xf numFmtId="0" fontId="11" fillId="0" borderId="32" xfId="60" applyFont="1" applyBorder="1" applyAlignment="1">
      <alignment/>
      <protection/>
    </xf>
    <xf numFmtId="0" fontId="11" fillId="0" borderId="33" xfId="60" applyFont="1" applyBorder="1" applyAlignment="1">
      <alignment/>
      <protection/>
    </xf>
    <xf numFmtId="0" fontId="4" fillId="0" borderId="34" xfId="0" applyNumberFormat="1" applyFont="1" applyBorder="1" applyAlignment="1" applyProtection="1">
      <alignment horizontal="left" vertical="center" wrapText="1" indent="1"/>
      <protection hidden="1"/>
    </xf>
    <xf numFmtId="0" fontId="0" fillId="0" borderId="12" xfId="0" applyNumberFormat="1" applyFont="1" applyFill="1" applyBorder="1" applyAlignment="1" applyProtection="1">
      <alignment horizontal="left" vertical="center" wrapText="1" indent="1"/>
      <protection hidden="1"/>
    </xf>
    <xf numFmtId="0" fontId="0" fillId="0" borderId="31" xfId="0" applyBorder="1" applyAlignment="1">
      <alignment/>
    </xf>
    <xf numFmtId="0" fontId="0" fillId="0" borderId="0" xfId="0" applyFont="1" applyAlignment="1">
      <alignment wrapText="1"/>
    </xf>
    <xf numFmtId="0" fontId="5" fillId="34" borderId="0" xfId="0" applyFont="1" applyFill="1" applyAlignment="1">
      <alignment/>
    </xf>
    <xf numFmtId="0" fontId="0" fillId="34" borderId="0" xfId="0"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 2" xfId="60"/>
    <cellStyle name="Standard 3" xfId="61"/>
    <cellStyle name="Title" xfId="62"/>
    <cellStyle name="Total" xfId="63"/>
    <cellStyle name="Warning Text" xfId="64"/>
  </cellStyles>
  <dxfs count="17">
    <dxf>
      <font>
        <color indexed="22"/>
      </font>
    </dxf>
    <dxf>
      <fill>
        <patternFill>
          <bgColor indexed="43"/>
        </patternFill>
      </fill>
    </dxf>
    <dxf>
      <fill>
        <patternFill>
          <bgColor indexed="10"/>
        </patternFill>
      </fill>
    </dxf>
    <dxf>
      <font>
        <color rgb="FF9C0006"/>
      </font>
      <fill>
        <patternFill>
          <bgColor rgb="FFFFC7CE"/>
        </patternFill>
      </fill>
    </dxf>
    <dxf>
      <font>
        <color rgb="FF9C0006"/>
      </font>
      <fill>
        <patternFill>
          <bgColor rgb="FFFFC7CE"/>
        </patternFill>
      </fill>
    </dxf>
    <dxf>
      <font>
        <b val="0"/>
        <i val="0"/>
        <color indexed="10"/>
      </font>
    </dxf>
    <dxf>
      <font>
        <color indexed="22"/>
      </font>
    </dxf>
    <dxf>
      <font>
        <color indexed="22"/>
      </font>
    </dxf>
    <dxf>
      <fill>
        <patternFill>
          <bgColor indexed="43"/>
        </patternFill>
      </fill>
    </dxf>
    <dxf>
      <fill>
        <patternFill>
          <bgColor indexed="10"/>
        </patternFill>
      </fill>
    </dxf>
    <dxf>
      <font>
        <color rgb="FF9C0006"/>
      </font>
      <fill>
        <patternFill>
          <bgColor rgb="FFFFC7CE"/>
        </patternFill>
      </fill>
    </dxf>
    <dxf>
      <font>
        <color rgb="FF9C0006"/>
      </font>
      <fill>
        <patternFill>
          <bgColor rgb="FFFFC7CE"/>
        </patternFill>
      </fill>
    </dxf>
    <dxf>
      <font>
        <b val="0"/>
        <i val="0"/>
        <color indexed="10"/>
      </font>
    </dxf>
    <dxf>
      <font>
        <color indexed="22"/>
      </font>
    </dxf>
    <dxf>
      <font>
        <color indexed="22"/>
      </font>
    </dxf>
    <dxf>
      <fill>
        <patternFill>
          <bgColor indexed="4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ables/table1.xml><?xml version="1.0" encoding="utf-8"?>
<table xmlns="http://schemas.openxmlformats.org/spreadsheetml/2006/main" id="1" name="Table1" displayName="Table1" ref="B4:L74" comment="" totalsRowShown="0">
  <autoFilter ref="B4:L74"/>
  <tableColumns count="11">
    <tableColumn id="1" name="No."/>
    <tableColumn id="2" name="Action point"/>
    <tableColumn id="3" name="Description"/>
    <tableColumn id="4" name="Status / ongoing activities"/>
    <tableColumn id="5" name="Startegic Goal"/>
    <tableColumn id="6" name="Owner / responsibility"/>
    <tableColumn id="7" name="Priority"/>
    <tableColumn id="8" name="Date identified"/>
    <tableColumn id="9" name="Due date"/>
    <tableColumn id="10" name="Date closed"/>
    <tableColumn id="11" name="Status"/>
  </tableColumns>
  <tableStyleInfo name="TableStyleLight14" showFirstColumn="0" showLastColumn="0" showRowStripes="1" showColumnStripes="0"/>
</table>
</file>

<file path=xl/tables/table2.xml><?xml version="1.0" encoding="utf-8"?>
<table xmlns="http://schemas.openxmlformats.org/spreadsheetml/2006/main" id="60" name="Table161" displayName="Table161" ref="A4:K323" comment="" totalsRowShown="0">
  <autoFilter ref="A4:K323"/>
  <tableColumns count="11">
    <tableColumn id="1" name="No."/>
    <tableColumn id="2" name="Action point"/>
    <tableColumn id="3" name="Description"/>
    <tableColumn id="4" name="Status / ongoing activities"/>
    <tableColumn id="5" name="Startegic Goal"/>
    <tableColumn id="6" name="Owner / responsibility"/>
    <tableColumn id="7" name="Priority"/>
    <tableColumn id="8" name="Date identified"/>
    <tableColumn id="9" name="Due date"/>
    <tableColumn id="10" name="Date closed"/>
    <tableColumn id="11" name="Status"/>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74"/>
  <sheetViews>
    <sheetView showGridLines="0" zoomScale="80" zoomScaleNormal="80" zoomScalePageLayoutView="0" workbookViewId="0" topLeftCell="A1">
      <pane ySplit="4" topLeftCell="A5" activePane="bottomLeft" state="frozen"/>
      <selection pane="topLeft" activeCell="A1" sqref="A1"/>
      <selection pane="bottomLeft" activeCell="C25" sqref="C25:D28"/>
    </sheetView>
  </sheetViews>
  <sheetFormatPr defaultColWidth="10.7109375" defaultRowHeight="15" customHeight="1"/>
  <cols>
    <col min="1" max="1" width="1.7109375" style="0" customWidth="1"/>
    <col min="2" max="2" width="8.421875" style="7" bestFit="1" customWidth="1"/>
    <col min="3" max="3" width="28.7109375" style="7" customWidth="1"/>
    <col min="4" max="4" width="40.7109375" style="7" customWidth="1"/>
    <col min="5" max="5" width="20.00390625" style="7" customWidth="1"/>
    <col min="6" max="6" width="25.7109375" style="7" customWidth="1"/>
    <col min="7" max="7" width="24.8515625" style="7" customWidth="1"/>
    <col min="8" max="8" width="14.7109375" style="7" customWidth="1"/>
    <col min="9" max="12" width="15.7109375" style="7" customWidth="1"/>
    <col min="13" max="13" width="1.7109375" style="0" customWidth="1"/>
    <col min="14" max="16384" width="10.7109375" style="7" customWidth="1"/>
  </cols>
  <sheetData>
    <row r="1" spans="2:12" ht="15" customHeight="1">
      <c r="B1"/>
      <c r="C1"/>
      <c r="D1" s="25"/>
      <c r="E1" s="25"/>
      <c r="F1" s="25"/>
      <c r="G1" s="25"/>
      <c r="H1" s="25"/>
      <c r="I1" s="25"/>
      <c r="J1" s="25"/>
      <c r="K1" s="25"/>
      <c r="L1" s="25"/>
    </row>
    <row r="2" spans="2:12" ht="30" customHeight="1" thickBot="1">
      <c r="B2" s="9" t="s">
        <v>46</v>
      </c>
      <c r="C2" s="9"/>
      <c r="D2" s="26" t="s">
        <v>23</v>
      </c>
      <c r="E2" s="26"/>
      <c r="F2" s="27" t="s">
        <v>21</v>
      </c>
      <c r="G2" s="28">
        <f>SUBTOTAL(3,$C$5:$C$74)</f>
        <v>32</v>
      </c>
      <c r="H2" s="26"/>
      <c r="I2" s="29" t="s">
        <v>18</v>
      </c>
      <c r="J2" s="31">
        <f ca="1">TODAY()</f>
        <v>43346</v>
      </c>
      <c r="K2" s="27" t="s">
        <v>19</v>
      </c>
      <c r="L2" s="30">
        <f>MAX($I$5:$I$74,$K$5:$K$74)</f>
        <v>43333</v>
      </c>
    </row>
    <row r="3" spans="2:12" ht="15" customHeight="1">
      <c r="B3" s="8"/>
      <c r="C3" s="8"/>
      <c r="D3" s="8"/>
      <c r="E3" s="8"/>
      <c r="F3" s="8"/>
      <c r="G3" s="8"/>
      <c r="H3" s="8"/>
      <c r="I3" s="8"/>
      <c r="J3" s="8"/>
      <c r="K3" s="8"/>
      <c r="L3" s="8"/>
    </row>
    <row r="4" spans="2:12" ht="39.75" customHeight="1">
      <c r="B4" s="36" t="s">
        <v>0</v>
      </c>
      <c r="C4" s="36" t="s">
        <v>20</v>
      </c>
      <c r="D4" s="36" t="s">
        <v>12</v>
      </c>
      <c r="E4" s="36" t="s">
        <v>17</v>
      </c>
      <c r="F4" s="36" t="s">
        <v>47</v>
      </c>
      <c r="G4" s="36" t="s">
        <v>4</v>
      </c>
      <c r="H4" s="36" t="s">
        <v>8</v>
      </c>
      <c r="I4" s="36" t="s">
        <v>11</v>
      </c>
      <c r="J4" s="37" t="s">
        <v>5</v>
      </c>
      <c r="K4" s="36" t="s">
        <v>7</v>
      </c>
      <c r="L4" s="36" t="s">
        <v>6</v>
      </c>
    </row>
    <row r="5" spans="2:12" ht="249" customHeight="1">
      <c r="B5" s="38">
        <v>17</v>
      </c>
      <c r="C5" s="39" t="s">
        <v>150</v>
      </c>
      <c r="D5" s="40" t="s">
        <v>151</v>
      </c>
      <c r="E5" s="40" t="s">
        <v>102</v>
      </c>
      <c r="F5" s="41" t="s">
        <v>108</v>
      </c>
      <c r="G5" s="41" t="s">
        <v>27</v>
      </c>
      <c r="H5" s="41" t="s">
        <v>3</v>
      </c>
      <c r="I5" s="42">
        <v>43220</v>
      </c>
      <c r="J5" s="45">
        <v>43326</v>
      </c>
      <c r="K5" s="42"/>
      <c r="L5" s="44" t="str">
        <f aca="true" t="shared" si="0" ref="L5:L10">IF(I5=0,"",IF(K5&gt;0,"closed",IF(J5&gt;=$J$2,"due in "&amp;J5-$J$2&amp;" days","overdue")))</f>
        <v>overdue</v>
      </c>
    </row>
    <row r="6" spans="2:12" ht="135" customHeight="1">
      <c r="B6" s="38">
        <v>20</v>
      </c>
      <c r="C6" s="39" t="s">
        <v>152</v>
      </c>
      <c r="D6" s="40" t="s">
        <v>187</v>
      </c>
      <c r="E6" s="40" t="s">
        <v>178</v>
      </c>
      <c r="F6" s="41" t="s">
        <v>49</v>
      </c>
      <c r="G6" s="41" t="s">
        <v>25</v>
      </c>
      <c r="H6" s="41" t="s">
        <v>3</v>
      </c>
      <c r="I6" s="42"/>
      <c r="J6" s="45"/>
      <c r="K6" s="42"/>
      <c r="L6" s="44">
        <f t="shared" si="0"/>
      </c>
    </row>
    <row r="7" spans="2:12" ht="81" customHeight="1">
      <c r="B7" s="38">
        <v>24</v>
      </c>
      <c r="C7" s="39" t="s">
        <v>177</v>
      </c>
      <c r="D7" s="40" t="s">
        <v>191</v>
      </c>
      <c r="E7" s="40" t="s">
        <v>192</v>
      </c>
      <c r="F7" s="41" t="s">
        <v>171</v>
      </c>
      <c r="G7" s="41" t="s">
        <v>24</v>
      </c>
      <c r="H7" s="41" t="s">
        <v>2</v>
      </c>
      <c r="I7" s="42">
        <v>43262</v>
      </c>
      <c r="J7" s="45">
        <v>43333</v>
      </c>
      <c r="K7" s="42"/>
      <c r="L7" s="44" t="str">
        <f t="shared" si="0"/>
        <v>overdue</v>
      </c>
    </row>
    <row r="8" spans="2:12" ht="66.75" customHeight="1">
      <c r="B8" s="38"/>
      <c r="C8" s="39"/>
      <c r="D8" s="40" t="s">
        <v>179</v>
      </c>
      <c r="E8" s="40" t="s">
        <v>193</v>
      </c>
      <c r="F8" s="41" t="s">
        <v>171</v>
      </c>
      <c r="G8" s="41" t="s">
        <v>25</v>
      </c>
      <c r="H8" s="41" t="s">
        <v>2</v>
      </c>
      <c r="I8" s="42">
        <v>43262</v>
      </c>
      <c r="J8" s="45">
        <v>43333</v>
      </c>
      <c r="K8" s="42"/>
      <c r="L8" s="44" t="str">
        <f t="shared" si="0"/>
        <v>overdue</v>
      </c>
    </row>
    <row r="9" spans="2:12" ht="45">
      <c r="B9" s="38">
        <v>25</v>
      </c>
      <c r="C9" s="39" t="s">
        <v>180</v>
      </c>
      <c r="D9" s="40" t="s">
        <v>186</v>
      </c>
      <c r="E9" s="40" t="s">
        <v>102</v>
      </c>
      <c r="F9" s="41" t="s">
        <v>171</v>
      </c>
      <c r="G9" s="41" t="s">
        <v>23</v>
      </c>
      <c r="H9" s="41" t="s">
        <v>2</v>
      </c>
      <c r="I9" s="42">
        <v>43262</v>
      </c>
      <c r="J9" s="45">
        <v>43326</v>
      </c>
      <c r="K9" s="42"/>
      <c r="L9" s="44" t="str">
        <f t="shared" si="0"/>
        <v>overdue</v>
      </c>
    </row>
    <row r="10" spans="2:12" ht="108" customHeight="1">
      <c r="B10" s="38">
        <v>26</v>
      </c>
      <c r="C10" s="39" t="s">
        <v>182</v>
      </c>
      <c r="D10" s="40" t="s">
        <v>183</v>
      </c>
      <c r="E10" s="40" t="s">
        <v>102</v>
      </c>
      <c r="F10" s="41" t="s">
        <v>49</v>
      </c>
      <c r="G10" s="41" t="s">
        <v>24</v>
      </c>
      <c r="H10" s="41" t="s">
        <v>1</v>
      </c>
      <c r="I10" s="42">
        <v>43262</v>
      </c>
      <c r="J10" s="45">
        <v>43333</v>
      </c>
      <c r="K10" s="42">
        <v>43333</v>
      </c>
      <c r="L10" s="44" t="str">
        <f t="shared" si="0"/>
        <v>closed</v>
      </c>
    </row>
    <row r="11" spans="2:12" ht="105">
      <c r="B11" s="38">
        <v>27</v>
      </c>
      <c r="C11" s="39" t="s">
        <v>185</v>
      </c>
      <c r="D11" s="40" t="s">
        <v>184</v>
      </c>
      <c r="E11" s="40" t="s">
        <v>102</v>
      </c>
      <c r="F11" s="41" t="s">
        <v>49</v>
      </c>
      <c r="G11" s="41" t="s">
        <v>24</v>
      </c>
      <c r="H11" s="41" t="s">
        <v>2</v>
      </c>
      <c r="I11" s="42">
        <v>43262</v>
      </c>
      <c r="J11" s="45">
        <v>43333</v>
      </c>
      <c r="K11" s="42">
        <v>43333</v>
      </c>
      <c r="L11" s="44" t="str">
        <f aca="true" t="shared" si="1" ref="L11:L32">IF(I11=0,"",IF(K11&gt;0,"closed",IF(J11&gt;=$J$2,"due in "&amp;J11-$J$2&amp;" days","overdue")))</f>
        <v>closed</v>
      </c>
    </row>
    <row r="12" spans="2:12" ht="195">
      <c r="B12" s="38">
        <f>B11+1</f>
        <v>28</v>
      </c>
      <c r="C12" s="39" t="s">
        <v>314</v>
      </c>
      <c r="D12" s="40" t="s">
        <v>315</v>
      </c>
      <c r="E12" s="40" t="s">
        <v>316</v>
      </c>
      <c r="F12" s="41" t="s">
        <v>171</v>
      </c>
      <c r="G12" s="41" t="s">
        <v>310</v>
      </c>
      <c r="H12" s="41" t="s">
        <v>2</v>
      </c>
      <c r="I12" s="42">
        <v>43333</v>
      </c>
      <c r="J12" s="45">
        <v>43375</v>
      </c>
      <c r="K12" s="42"/>
      <c r="L12" s="44" t="str">
        <f>IF(I12=0,"",IF(K12&gt;0,"closed",IF(J12&gt;=$J$2,"due in "&amp;J12-$J$2&amp;" days","overdue")))</f>
        <v>due in 29 days</v>
      </c>
    </row>
    <row r="13" spans="2:12" ht="150">
      <c r="B13" s="38">
        <v>29</v>
      </c>
      <c r="C13" s="39" t="s">
        <v>333</v>
      </c>
      <c r="D13" s="40" t="s">
        <v>336</v>
      </c>
      <c r="E13" s="40" t="s">
        <v>334</v>
      </c>
      <c r="F13" s="41" t="s">
        <v>171</v>
      </c>
      <c r="G13" s="41" t="s">
        <v>335</v>
      </c>
      <c r="H13" s="41" t="s">
        <v>2</v>
      </c>
      <c r="I13" s="42">
        <v>43333</v>
      </c>
      <c r="J13" s="45">
        <v>43375</v>
      </c>
      <c r="K13" s="42"/>
      <c r="L13" s="44" t="str">
        <f t="shared" si="1"/>
        <v>due in 29 days</v>
      </c>
    </row>
    <row r="14" spans="2:12" ht="75">
      <c r="B14" s="38">
        <v>30</v>
      </c>
      <c r="C14" s="39" t="s">
        <v>337</v>
      </c>
      <c r="D14" s="40" t="s">
        <v>338</v>
      </c>
      <c r="E14" s="40" t="s">
        <v>339</v>
      </c>
      <c r="F14" s="41" t="s">
        <v>53</v>
      </c>
      <c r="G14" s="41" t="s">
        <v>340</v>
      </c>
      <c r="H14" s="41" t="s">
        <v>2</v>
      </c>
      <c r="I14" s="42">
        <v>43333</v>
      </c>
      <c r="J14" s="45">
        <v>43333</v>
      </c>
      <c r="K14" s="42">
        <v>43333</v>
      </c>
      <c r="L14" s="44" t="str">
        <f t="shared" si="1"/>
        <v>closed</v>
      </c>
    </row>
    <row r="15" spans="2:12" ht="90">
      <c r="B15" s="38"/>
      <c r="C15" s="39" t="s">
        <v>182</v>
      </c>
      <c r="D15" s="40" t="s">
        <v>341</v>
      </c>
      <c r="E15" s="40" t="s">
        <v>342</v>
      </c>
      <c r="F15" s="41" t="s">
        <v>53</v>
      </c>
      <c r="G15" s="41" t="s">
        <v>343</v>
      </c>
      <c r="H15" s="41" t="s">
        <v>3</v>
      </c>
      <c r="I15" s="42">
        <v>43333</v>
      </c>
      <c r="J15" s="45">
        <v>43375</v>
      </c>
      <c r="K15" s="42"/>
      <c r="L15" s="44" t="str">
        <f t="shared" si="1"/>
        <v>due in 29 days</v>
      </c>
    </row>
    <row r="16" spans="2:12" ht="15">
      <c r="B16" s="38"/>
      <c r="C16" s="40"/>
      <c r="D16" s="40"/>
      <c r="E16" s="40"/>
      <c r="F16" s="41"/>
      <c r="G16" s="41"/>
      <c r="H16" s="41"/>
      <c r="I16" s="42"/>
      <c r="J16" s="45"/>
      <c r="K16" s="42"/>
      <c r="L16" s="44">
        <f t="shared" si="1"/>
      </c>
    </row>
    <row r="17" spans="2:12" ht="15">
      <c r="B17" s="38"/>
      <c r="C17" s="40"/>
      <c r="D17" s="40"/>
      <c r="E17" s="40"/>
      <c r="F17" s="41"/>
      <c r="G17" s="41"/>
      <c r="H17" s="41"/>
      <c r="I17" s="42"/>
      <c r="J17" s="45"/>
      <c r="K17" s="42"/>
      <c r="L17" s="44">
        <f t="shared" si="1"/>
      </c>
    </row>
    <row r="18" spans="2:12" ht="15">
      <c r="B18" s="38"/>
      <c r="C18" s="39"/>
      <c r="D18" s="40"/>
      <c r="E18" s="40"/>
      <c r="F18" s="41"/>
      <c r="G18" s="41"/>
      <c r="H18" s="41"/>
      <c r="I18" s="42"/>
      <c r="J18" s="45"/>
      <c r="K18" s="42"/>
      <c r="L18" s="44">
        <f t="shared" si="1"/>
      </c>
    </row>
    <row r="19" spans="2:12" ht="15">
      <c r="B19" s="38"/>
      <c r="C19" s="39"/>
      <c r="D19" s="40"/>
      <c r="E19" s="40"/>
      <c r="F19" s="41"/>
      <c r="G19" s="41"/>
      <c r="H19" s="41"/>
      <c r="I19" s="42"/>
      <c r="J19" s="45"/>
      <c r="K19" s="42"/>
      <c r="L19" s="44">
        <f t="shared" si="1"/>
      </c>
    </row>
    <row r="20" spans="2:12" ht="15">
      <c r="B20" s="38"/>
      <c r="C20" s="40"/>
      <c r="D20" s="40"/>
      <c r="E20" s="40"/>
      <c r="F20" s="41"/>
      <c r="G20" s="41"/>
      <c r="H20" s="41"/>
      <c r="I20" s="42"/>
      <c r="J20" s="45"/>
      <c r="K20" s="42"/>
      <c r="L20" s="44">
        <f t="shared" si="1"/>
      </c>
    </row>
    <row r="21" spans="2:12" ht="15">
      <c r="B21" s="38"/>
      <c r="C21" s="39"/>
      <c r="D21" s="40"/>
      <c r="E21" s="40"/>
      <c r="F21" s="41"/>
      <c r="G21" s="41"/>
      <c r="H21" s="41"/>
      <c r="I21" s="42"/>
      <c r="J21" s="45"/>
      <c r="K21" s="42"/>
      <c r="L21" s="44">
        <f t="shared" si="1"/>
      </c>
    </row>
    <row r="22" spans="2:12" ht="15">
      <c r="B22" s="38"/>
      <c r="C22" s="40"/>
      <c r="D22" s="40"/>
      <c r="E22" s="40"/>
      <c r="F22" s="41"/>
      <c r="G22" s="41"/>
      <c r="H22" s="41"/>
      <c r="I22" s="42"/>
      <c r="J22" s="45"/>
      <c r="K22" s="42"/>
      <c r="L22" s="44">
        <f t="shared" si="1"/>
      </c>
    </row>
    <row r="23" spans="2:12" ht="15">
      <c r="B23" s="38"/>
      <c r="C23" s="40"/>
      <c r="D23" s="40"/>
      <c r="E23" s="40"/>
      <c r="F23" s="41"/>
      <c r="G23" s="41"/>
      <c r="H23" s="41"/>
      <c r="I23" s="42"/>
      <c r="J23" s="45"/>
      <c r="K23" s="42"/>
      <c r="L23" s="44">
        <f t="shared" si="1"/>
      </c>
    </row>
    <row r="24" spans="2:12" ht="15">
      <c r="B24" s="38"/>
      <c r="C24" s="40"/>
      <c r="D24" s="40"/>
      <c r="E24" s="40"/>
      <c r="F24" s="41"/>
      <c r="G24" s="41"/>
      <c r="H24" s="41"/>
      <c r="I24" s="42"/>
      <c r="J24" s="45"/>
      <c r="K24" s="42"/>
      <c r="L24" s="44">
        <f t="shared" si="1"/>
      </c>
    </row>
    <row r="25" spans="2:12" ht="15">
      <c r="B25" s="38"/>
      <c r="C25" s="39"/>
      <c r="D25" s="40"/>
      <c r="E25" s="40"/>
      <c r="F25" s="41"/>
      <c r="G25" s="41"/>
      <c r="H25" s="41"/>
      <c r="I25" s="42"/>
      <c r="J25" s="45"/>
      <c r="K25" s="42"/>
      <c r="L25" s="44">
        <f t="shared" si="1"/>
      </c>
    </row>
    <row r="26" spans="2:12" ht="15">
      <c r="B26" s="38"/>
      <c r="C26" s="40"/>
      <c r="D26" s="40"/>
      <c r="E26" s="40"/>
      <c r="F26" s="41"/>
      <c r="G26" s="41"/>
      <c r="H26" s="41"/>
      <c r="I26" s="42"/>
      <c r="J26" s="45"/>
      <c r="K26" s="42"/>
      <c r="L26" s="44">
        <f t="shared" si="1"/>
      </c>
    </row>
    <row r="27" spans="2:12" ht="15">
      <c r="B27" s="38"/>
      <c r="C27" s="40"/>
      <c r="D27" s="40"/>
      <c r="E27" s="40"/>
      <c r="F27" s="41"/>
      <c r="G27" s="41"/>
      <c r="H27" s="41"/>
      <c r="I27" s="42"/>
      <c r="J27" s="45"/>
      <c r="K27" s="42"/>
      <c r="L27" s="44">
        <f t="shared" si="1"/>
      </c>
    </row>
    <row r="28" spans="2:12" ht="15">
      <c r="B28" s="38"/>
      <c r="C28" s="39"/>
      <c r="D28" s="40"/>
      <c r="E28" s="40"/>
      <c r="F28" s="41"/>
      <c r="G28" s="41"/>
      <c r="H28" s="41"/>
      <c r="I28" s="42"/>
      <c r="J28" s="45"/>
      <c r="K28" s="42"/>
      <c r="L28" s="44">
        <f t="shared" si="1"/>
      </c>
    </row>
    <row r="29" spans="2:12" ht="15">
      <c r="B29" s="38"/>
      <c r="C29" s="40"/>
      <c r="D29" s="40"/>
      <c r="E29" s="40"/>
      <c r="F29" s="41"/>
      <c r="G29" s="41"/>
      <c r="H29" s="41"/>
      <c r="I29" s="42"/>
      <c r="J29" s="45"/>
      <c r="K29" s="42"/>
      <c r="L29" s="44">
        <f t="shared" si="1"/>
      </c>
    </row>
    <row r="30" spans="2:12" ht="81" customHeight="1">
      <c r="B30" s="38"/>
      <c r="C30" s="40"/>
      <c r="D30" s="40"/>
      <c r="E30" s="40"/>
      <c r="F30" s="41"/>
      <c r="G30" s="41"/>
      <c r="H30" s="41"/>
      <c r="I30" s="42"/>
      <c r="J30" s="45"/>
      <c r="K30" s="42"/>
      <c r="L30" s="44">
        <f t="shared" si="1"/>
      </c>
    </row>
    <row r="31" spans="2:12" ht="15">
      <c r="B31" s="38"/>
      <c r="C31" s="40"/>
      <c r="D31" s="40"/>
      <c r="E31" s="40"/>
      <c r="F31" s="41"/>
      <c r="G31" s="41"/>
      <c r="H31" s="41"/>
      <c r="I31" s="42"/>
      <c r="J31" s="45"/>
      <c r="K31" s="42"/>
      <c r="L31" s="44">
        <f t="shared" si="1"/>
      </c>
    </row>
    <row r="32" spans="2:12" ht="15">
      <c r="B32" s="38"/>
      <c r="C32" s="40"/>
      <c r="D32" s="40"/>
      <c r="E32" s="40"/>
      <c r="F32" s="41"/>
      <c r="G32" s="41"/>
      <c r="H32" s="41"/>
      <c r="I32" s="42"/>
      <c r="J32" s="45"/>
      <c r="K32" s="42"/>
      <c r="L32" s="44">
        <f t="shared" si="1"/>
      </c>
    </row>
    <row r="33" spans="2:12" ht="195">
      <c r="B33" s="38">
        <v>1</v>
      </c>
      <c r="C33" s="39" t="s">
        <v>76</v>
      </c>
      <c r="D33" s="40" t="s">
        <v>85</v>
      </c>
      <c r="E33" s="40" t="s">
        <v>89</v>
      </c>
      <c r="F33" s="41" t="s">
        <v>50</v>
      </c>
      <c r="G33" s="41" t="s">
        <v>23</v>
      </c>
      <c r="H33" s="41" t="s">
        <v>2</v>
      </c>
      <c r="I33" s="42">
        <v>43081</v>
      </c>
      <c r="J33" s="43">
        <v>43136</v>
      </c>
      <c r="K33" s="42">
        <v>43154</v>
      </c>
      <c r="L33" s="44" t="str">
        <f aca="true" t="shared" si="2" ref="L33:L55">IF(I33=0,"",IF(K33&gt;0,"closed",IF(J33&gt;=$J$2,"due in "&amp;J33-$J$2&amp;" days","overdue")))</f>
        <v>closed</v>
      </c>
    </row>
    <row r="34" spans="2:12" ht="60">
      <c r="B34" s="38">
        <v>2</v>
      </c>
      <c r="C34" s="39" t="s">
        <v>29</v>
      </c>
      <c r="D34" s="40" t="s">
        <v>84</v>
      </c>
      <c r="E34" s="39" t="s">
        <v>86</v>
      </c>
      <c r="F34" s="41" t="s">
        <v>50</v>
      </c>
      <c r="G34" s="41" t="s">
        <v>24</v>
      </c>
      <c r="H34" s="41" t="s">
        <v>1</v>
      </c>
      <c r="I34" s="42">
        <v>43081</v>
      </c>
      <c r="J34" s="43">
        <v>43136</v>
      </c>
      <c r="K34" s="42">
        <v>43136</v>
      </c>
      <c r="L34" s="44" t="str">
        <f t="shared" si="2"/>
        <v>closed</v>
      </c>
    </row>
    <row r="35" spans="2:12" ht="90">
      <c r="B35" s="38">
        <v>3</v>
      </c>
      <c r="C35" s="39" t="s">
        <v>31</v>
      </c>
      <c r="D35" s="40" t="s">
        <v>80</v>
      </c>
      <c r="E35" s="40" t="s">
        <v>30</v>
      </c>
      <c r="F35" s="41" t="s">
        <v>22</v>
      </c>
      <c r="G35" s="41" t="s">
        <v>23</v>
      </c>
      <c r="H35" s="41" t="s">
        <v>2</v>
      </c>
      <c r="I35" s="42">
        <v>43081</v>
      </c>
      <c r="J35" s="45">
        <v>43081</v>
      </c>
      <c r="K35" s="42">
        <v>43081</v>
      </c>
      <c r="L35" s="44" t="str">
        <f t="shared" si="2"/>
        <v>closed</v>
      </c>
    </row>
    <row r="36" spans="2:12" ht="60">
      <c r="B36" s="38">
        <v>4</v>
      </c>
      <c r="C36" s="39" t="s">
        <v>32</v>
      </c>
      <c r="D36" s="40" t="s">
        <v>44</v>
      </c>
      <c r="E36" s="39" t="s">
        <v>86</v>
      </c>
      <c r="F36" s="41" t="s">
        <v>50</v>
      </c>
      <c r="G36" s="41" t="s">
        <v>24</v>
      </c>
      <c r="H36" s="41" t="s">
        <v>3</v>
      </c>
      <c r="I36" s="42">
        <v>43081</v>
      </c>
      <c r="J36" s="46">
        <v>43136</v>
      </c>
      <c r="K36" s="42">
        <v>43136</v>
      </c>
      <c r="L36" s="44" t="str">
        <f t="shared" si="2"/>
        <v>closed</v>
      </c>
    </row>
    <row r="37" spans="2:12" ht="78">
      <c r="B37" s="38">
        <v>5</v>
      </c>
      <c r="C37" s="39" t="s">
        <v>75</v>
      </c>
      <c r="D37" s="40" t="s">
        <v>45</v>
      </c>
      <c r="E37" s="39" t="s">
        <v>88</v>
      </c>
      <c r="F37" s="41" t="s">
        <v>50</v>
      </c>
      <c r="G37" s="41" t="s">
        <v>24</v>
      </c>
      <c r="H37" s="41" t="s">
        <v>3</v>
      </c>
      <c r="I37" s="42">
        <v>43081</v>
      </c>
      <c r="J37" s="46">
        <v>43136</v>
      </c>
      <c r="K37" s="42">
        <v>43136</v>
      </c>
      <c r="L37" s="44" t="str">
        <f t="shared" si="2"/>
        <v>closed</v>
      </c>
    </row>
    <row r="38" spans="2:12" ht="75">
      <c r="B38" s="38">
        <v>6</v>
      </c>
      <c r="C38" s="39" t="s">
        <v>22</v>
      </c>
      <c r="D38" s="40" t="s">
        <v>33</v>
      </c>
      <c r="E38" s="40" t="s">
        <v>87</v>
      </c>
      <c r="F38" s="41" t="s">
        <v>22</v>
      </c>
      <c r="G38" s="41" t="s">
        <v>24</v>
      </c>
      <c r="H38" s="41" t="s">
        <v>10</v>
      </c>
      <c r="I38" s="42">
        <v>43081</v>
      </c>
      <c r="J38" s="46">
        <v>43115</v>
      </c>
      <c r="K38" s="42">
        <v>43122</v>
      </c>
      <c r="L38" s="44" t="str">
        <f t="shared" si="2"/>
        <v>closed</v>
      </c>
    </row>
    <row r="39" spans="2:12" ht="366">
      <c r="B39" s="38">
        <v>7</v>
      </c>
      <c r="C39" s="40" t="s">
        <v>101</v>
      </c>
      <c r="D39" s="40" t="s">
        <v>103</v>
      </c>
      <c r="E39" s="40" t="s">
        <v>123</v>
      </c>
      <c r="F39" s="41" t="s">
        <v>22</v>
      </c>
      <c r="G39" s="41" t="s">
        <v>23</v>
      </c>
      <c r="H39" s="41" t="s">
        <v>1</v>
      </c>
      <c r="I39" s="42">
        <v>43133</v>
      </c>
      <c r="J39" s="45">
        <v>43146</v>
      </c>
      <c r="K39" s="42">
        <v>43157</v>
      </c>
      <c r="L39" s="44" t="str">
        <f t="shared" si="2"/>
        <v>closed</v>
      </c>
    </row>
    <row r="40" spans="2:12" ht="135">
      <c r="B40" s="38">
        <v>8</v>
      </c>
      <c r="C40" s="40" t="s">
        <v>107</v>
      </c>
      <c r="D40" s="40" t="s">
        <v>136</v>
      </c>
      <c r="E40" s="40" t="s">
        <v>137</v>
      </c>
      <c r="F40" s="41" t="s">
        <v>108</v>
      </c>
      <c r="G40" s="41" t="s">
        <v>127</v>
      </c>
      <c r="H40" s="41" t="s">
        <v>2</v>
      </c>
      <c r="I40" s="42">
        <v>43157</v>
      </c>
      <c r="J40" s="45">
        <v>43199</v>
      </c>
      <c r="K40" s="42">
        <v>43188</v>
      </c>
      <c r="L40" s="44" t="str">
        <f t="shared" si="2"/>
        <v>closed</v>
      </c>
    </row>
    <row r="41" spans="2:12" ht="75">
      <c r="B41" s="38">
        <v>9</v>
      </c>
      <c r="C41" s="40" t="s">
        <v>109</v>
      </c>
      <c r="D41" s="40" t="s">
        <v>125</v>
      </c>
      <c r="E41" s="40" t="s">
        <v>139</v>
      </c>
      <c r="F41" s="41" t="s">
        <v>50</v>
      </c>
      <c r="G41" s="41" t="s">
        <v>127</v>
      </c>
      <c r="H41" s="41" t="s">
        <v>1</v>
      </c>
      <c r="I41" s="42">
        <v>43157</v>
      </c>
      <c r="J41" s="45">
        <v>43199</v>
      </c>
      <c r="K41" s="42">
        <v>43199</v>
      </c>
      <c r="L41" s="44" t="str">
        <f t="shared" si="2"/>
        <v>closed</v>
      </c>
    </row>
    <row r="42" spans="2:12" ht="45">
      <c r="B42" s="38">
        <v>10</v>
      </c>
      <c r="C42" s="40" t="s">
        <v>110</v>
      </c>
      <c r="D42" s="40" t="s">
        <v>126</v>
      </c>
      <c r="E42" s="40" t="s">
        <v>145</v>
      </c>
      <c r="F42" s="41" t="s">
        <v>49</v>
      </c>
      <c r="G42" s="41" t="s">
        <v>26</v>
      </c>
      <c r="H42" s="41" t="s">
        <v>3</v>
      </c>
      <c r="I42" s="42">
        <v>43157</v>
      </c>
      <c r="J42" s="45">
        <v>43199</v>
      </c>
      <c r="K42" s="42">
        <v>43199</v>
      </c>
      <c r="L42" s="44" t="str">
        <f t="shared" si="2"/>
        <v>closed</v>
      </c>
    </row>
    <row r="43" spans="2:12" ht="45">
      <c r="B43" s="38">
        <v>11</v>
      </c>
      <c r="C43" s="40" t="s">
        <v>124</v>
      </c>
      <c r="D43" s="40" t="s">
        <v>111</v>
      </c>
      <c r="E43" s="40" t="s">
        <v>145</v>
      </c>
      <c r="F43" s="41" t="s">
        <v>49</v>
      </c>
      <c r="G43" s="41" t="s">
        <v>24</v>
      </c>
      <c r="H43" s="41" t="s">
        <v>2</v>
      </c>
      <c r="I43" s="42">
        <v>43157</v>
      </c>
      <c r="J43" s="45">
        <v>43199</v>
      </c>
      <c r="K43" s="42">
        <v>43206</v>
      </c>
      <c r="L43" s="44" t="str">
        <f t="shared" si="2"/>
        <v>closed</v>
      </c>
    </row>
    <row r="44" spans="2:12" ht="120">
      <c r="B44" s="38">
        <v>12</v>
      </c>
      <c r="C44" s="40" t="s">
        <v>132</v>
      </c>
      <c r="D44" s="40" t="s">
        <v>133</v>
      </c>
      <c r="E44" s="40" t="s">
        <v>145</v>
      </c>
      <c r="F44" s="41" t="s">
        <v>50</v>
      </c>
      <c r="G44" s="41" t="s">
        <v>128</v>
      </c>
      <c r="H44" s="41" t="s">
        <v>3</v>
      </c>
      <c r="I44" s="42">
        <v>43157</v>
      </c>
      <c r="J44" s="45">
        <v>43199</v>
      </c>
      <c r="K44" s="42">
        <v>43199</v>
      </c>
      <c r="L44" s="44" t="str">
        <f t="shared" si="2"/>
        <v>closed</v>
      </c>
    </row>
    <row r="45" spans="2:12" ht="90">
      <c r="B45" s="38">
        <v>13</v>
      </c>
      <c r="C45" s="40" t="s">
        <v>117</v>
      </c>
      <c r="D45" s="40" t="s">
        <v>129</v>
      </c>
      <c r="E45" s="40" t="s">
        <v>140</v>
      </c>
      <c r="F45" s="41" t="s">
        <v>53</v>
      </c>
      <c r="G45" s="41" t="s">
        <v>130</v>
      </c>
      <c r="H45" s="41" t="s">
        <v>1</v>
      </c>
      <c r="I45" s="42">
        <v>43157</v>
      </c>
      <c r="J45" s="45">
        <v>43199</v>
      </c>
      <c r="K45" s="42">
        <v>43206</v>
      </c>
      <c r="L45" s="44" t="str">
        <f t="shared" si="2"/>
        <v>closed</v>
      </c>
    </row>
    <row r="46" spans="2:12" ht="105">
      <c r="B46" s="38">
        <v>14</v>
      </c>
      <c r="C46" s="40" t="s">
        <v>116</v>
      </c>
      <c r="D46" s="40" t="s">
        <v>131</v>
      </c>
      <c r="E46" s="40" t="s">
        <v>138</v>
      </c>
      <c r="F46" s="41" t="s">
        <v>51</v>
      </c>
      <c r="G46" s="41" t="s">
        <v>23</v>
      </c>
      <c r="H46" s="41" t="s">
        <v>3</v>
      </c>
      <c r="I46" s="42">
        <v>43157</v>
      </c>
      <c r="J46" s="45">
        <v>43199</v>
      </c>
      <c r="K46" s="42">
        <v>43159</v>
      </c>
      <c r="L46" s="44" t="str">
        <f t="shared" si="2"/>
        <v>closed</v>
      </c>
    </row>
    <row r="47" spans="2:12" ht="75">
      <c r="B47" s="38">
        <v>15</v>
      </c>
      <c r="C47" s="40" t="s">
        <v>118</v>
      </c>
      <c r="D47" s="40" t="s">
        <v>119</v>
      </c>
      <c r="E47" s="40" t="s">
        <v>145</v>
      </c>
      <c r="F47" s="41" t="s">
        <v>50</v>
      </c>
      <c r="G47" s="41" t="s">
        <v>24</v>
      </c>
      <c r="H47" s="41" t="s">
        <v>1</v>
      </c>
      <c r="I47" s="42">
        <v>43157</v>
      </c>
      <c r="J47" s="45">
        <v>43199</v>
      </c>
      <c r="K47" s="42">
        <v>43187</v>
      </c>
      <c r="L47" s="44" t="str">
        <f t="shared" si="2"/>
        <v>closed</v>
      </c>
    </row>
    <row r="48" spans="2:12" ht="195">
      <c r="B48" s="38">
        <v>16</v>
      </c>
      <c r="C48" s="40" t="s">
        <v>154</v>
      </c>
      <c r="D48" s="40" t="s">
        <v>155</v>
      </c>
      <c r="E48" s="40" t="s">
        <v>153</v>
      </c>
      <c r="F48" s="41" t="s">
        <v>22</v>
      </c>
      <c r="G48" s="41" t="s">
        <v>23</v>
      </c>
      <c r="H48" s="41" t="s">
        <v>10</v>
      </c>
      <c r="I48" s="42">
        <v>43220</v>
      </c>
      <c r="J48" s="45">
        <v>43241</v>
      </c>
      <c r="K48" s="42">
        <v>43262</v>
      </c>
      <c r="L48" s="44" t="str">
        <f t="shared" si="2"/>
        <v>closed</v>
      </c>
    </row>
    <row r="49" spans="2:12" ht="105">
      <c r="B49" s="38">
        <v>18</v>
      </c>
      <c r="C49" s="39" t="s">
        <v>188</v>
      </c>
      <c r="D49" s="40" t="s">
        <v>147</v>
      </c>
      <c r="E49" s="40" t="s">
        <v>189</v>
      </c>
      <c r="F49" s="41" t="s">
        <v>49</v>
      </c>
      <c r="G49" s="41" t="s">
        <v>27</v>
      </c>
      <c r="H49" s="41" t="s">
        <v>2</v>
      </c>
      <c r="I49" s="42">
        <v>43220</v>
      </c>
      <c r="J49" s="45">
        <v>43326</v>
      </c>
      <c r="K49" s="42">
        <v>43326</v>
      </c>
      <c r="L49" s="44" t="str">
        <f t="shared" si="2"/>
        <v>closed</v>
      </c>
    </row>
    <row r="50" spans="2:12" ht="75">
      <c r="B50" s="38">
        <v>19</v>
      </c>
      <c r="C50" s="39" t="s">
        <v>149</v>
      </c>
      <c r="D50" s="40" t="s">
        <v>148</v>
      </c>
      <c r="E50" s="40" t="s">
        <v>190</v>
      </c>
      <c r="F50" s="41" t="s">
        <v>50</v>
      </c>
      <c r="G50" s="41" t="s">
        <v>24</v>
      </c>
      <c r="H50" s="41" t="s">
        <v>3</v>
      </c>
      <c r="I50" s="42">
        <v>43220</v>
      </c>
      <c r="J50" s="45">
        <v>43326</v>
      </c>
      <c r="K50" s="42">
        <v>43326</v>
      </c>
      <c r="L50" s="44" t="str">
        <f t="shared" si="2"/>
        <v>closed</v>
      </c>
    </row>
    <row r="51" spans="2:12" ht="90">
      <c r="B51" s="58">
        <v>21</v>
      </c>
      <c r="C51" s="39" t="s">
        <v>170</v>
      </c>
      <c r="D51" s="40" t="s">
        <v>195</v>
      </c>
      <c r="E51" s="40" t="s">
        <v>102</v>
      </c>
      <c r="F51" s="41" t="s">
        <v>171</v>
      </c>
      <c r="G51" s="41" t="s">
        <v>24</v>
      </c>
      <c r="H51" s="41" t="s">
        <v>2</v>
      </c>
      <c r="I51" s="45">
        <v>43262</v>
      </c>
      <c r="J51" s="45">
        <v>43319</v>
      </c>
      <c r="K51" s="42">
        <v>43333</v>
      </c>
      <c r="L51" s="44" t="str">
        <f t="shared" si="2"/>
        <v>closed</v>
      </c>
    </row>
    <row r="52" spans="2:12" ht="30">
      <c r="B52" s="38">
        <v>22</v>
      </c>
      <c r="C52" s="39" t="s">
        <v>172</v>
      </c>
      <c r="D52" s="40" t="s">
        <v>173</v>
      </c>
      <c r="E52" s="40" t="s">
        <v>102</v>
      </c>
      <c r="F52" s="41" t="s">
        <v>171</v>
      </c>
      <c r="G52" s="41" t="s">
        <v>24</v>
      </c>
      <c r="H52" s="41" t="s">
        <v>3</v>
      </c>
      <c r="I52" s="42">
        <v>43262</v>
      </c>
      <c r="J52" s="45">
        <v>43326</v>
      </c>
      <c r="K52" s="42">
        <v>43326</v>
      </c>
      <c r="L52" s="44" t="str">
        <f t="shared" si="2"/>
        <v>closed</v>
      </c>
    </row>
    <row r="53" spans="2:12" ht="75">
      <c r="B53" s="38"/>
      <c r="C53" s="39"/>
      <c r="D53" s="40" t="s">
        <v>181</v>
      </c>
      <c r="E53" s="40" t="s">
        <v>174</v>
      </c>
      <c r="F53" s="41" t="s">
        <v>171</v>
      </c>
      <c r="G53" s="41" t="s">
        <v>23</v>
      </c>
      <c r="H53" s="41" t="s">
        <v>2</v>
      </c>
      <c r="I53" s="42">
        <v>43262</v>
      </c>
      <c r="J53" s="45">
        <v>43262</v>
      </c>
      <c r="K53" s="42">
        <v>43262</v>
      </c>
      <c r="L53" s="44" t="str">
        <f t="shared" si="2"/>
        <v>closed</v>
      </c>
    </row>
    <row r="54" spans="2:12" ht="60">
      <c r="B54" s="38">
        <v>23</v>
      </c>
      <c r="C54" s="39" t="s">
        <v>175</v>
      </c>
      <c r="D54" s="40" t="s">
        <v>176</v>
      </c>
      <c r="E54" s="40" t="s">
        <v>203</v>
      </c>
      <c r="F54" s="41" t="s">
        <v>171</v>
      </c>
      <c r="G54" s="41" t="s">
        <v>24</v>
      </c>
      <c r="H54" s="41" t="s">
        <v>2</v>
      </c>
      <c r="I54" s="42">
        <v>43262</v>
      </c>
      <c r="J54" s="45">
        <v>43326</v>
      </c>
      <c r="K54" s="42">
        <v>43333</v>
      </c>
      <c r="L54" s="44" t="str">
        <f t="shared" si="2"/>
        <v>closed</v>
      </c>
    </row>
    <row r="55" spans="2:12" ht="46.5">
      <c r="B55" s="38">
        <f>B11+1</f>
        <v>28</v>
      </c>
      <c r="C55" s="39" t="s">
        <v>198</v>
      </c>
      <c r="D55" s="40" t="s">
        <v>199</v>
      </c>
      <c r="E55" s="40" t="s">
        <v>145</v>
      </c>
      <c r="F55" s="41" t="s">
        <v>171</v>
      </c>
      <c r="G55" s="41" t="s">
        <v>23</v>
      </c>
      <c r="H55" s="41" t="s">
        <v>3</v>
      </c>
      <c r="I55" s="42">
        <v>43333</v>
      </c>
      <c r="J55" s="45">
        <v>43333</v>
      </c>
      <c r="K55" s="42">
        <v>43333</v>
      </c>
      <c r="L55" s="44" t="str">
        <f t="shared" si="2"/>
        <v>closed</v>
      </c>
    </row>
    <row r="56" spans="2:12" ht="15">
      <c r="B56" s="38"/>
      <c r="C56" s="40"/>
      <c r="D56" s="40"/>
      <c r="E56" s="40"/>
      <c r="F56" s="41"/>
      <c r="G56" s="41"/>
      <c r="H56" s="41"/>
      <c r="I56" s="42"/>
      <c r="J56" s="45"/>
      <c r="K56" s="42"/>
      <c r="L56" s="44">
        <f aca="true" t="shared" si="3" ref="L56:L70">IF(I56=0,"",IF(K56&gt;0,"closed",IF(J56&gt;=$J$2,"due in "&amp;J56-$J$2&amp;" days","overdue")))</f>
      </c>
    </row>
    <row r="57" spans="2:12" ht="15">
      <c r="B57" s="38"/>
      <c r="C57" s="40"/>
      <c r="D57" s="40"/>
      <c r="E57" s="40"/>
      <c r="F57" s="41"/>
      <c r="G57" s="41"/>
      <c r="H57" s="41"/>
      <c r="I57" s="42"/>
      <c r="J57" s="45"/>
      <c r="K57" s="42"/>
      <c r="L57" s="44">
        <f t="shared" si="3"/>
      </c>
    </row>
    <row r="58" spans="2:12" ht="15">
      <c r="B58" s="38"/>
      <c r="C58" s="40"/>
      <c r="D58" s="40"/>
      <c r="E58" s="40"/>
      <c r="F58" s="41"/>
      <c r="G58" s="41"/>
      <c r="H58" s="41"/>
      <c r="I58" s="42"/>
      <c r="J58" s="45"/>
      <c r="K58" s="42"/>
      <c r="L58" s="44">
        <f t="shared" si="3"/>
      </c>
    </row>
    <row r="59" spans="1:12" ht="36" customHeight="1">
      <c r="A59">
        <v>50</v>
      </c>
      <c r="B59" s="38"/>
      <c r="C59" s="40"/>
      <c r="D59" s="40"/>
      <c r="E59" s="40"/>
      <c r="F59" s="41"/>
      <c r="G59" s="41"/>
      <c r="H59" s="41"/>
      <c r="I59" s="42"/>
      <c r="J59" s="45"/>
      <c r="K59" s="42"/>
      <c r="L59" s="44">
        <f t="shared" si="3"/>
      </c>
    </row>
    <row r="60" spans="2:12" ht="30" customHeight="1">
      <c r="B60" s="38"/>
      <c r="C60" s="40"/>
      <c r="D60" s="40"/>
      <c r="E60" s="40"/>
      <c r="F60" s="41"/>
      <c r="G60" s="41"/>
      <c r="H60" s="41"/>
      <c r="I60" s="42"/>
      <c r="J60" s="45"/>
      <c r="K60" s="42"/>
      <c r="L60" s="44">
        <f t="shared" si="3"/>
      </c>
    </row>
    <row r="61" spans="2:12" ht="15">
      <c r="B61" s="38"/>
      <c r="C61" s="40"/>
      <c r="D61" s="40"/>
      <c r="E61" s="40"/>
      <c r="F61" s="41"/>
      <c r="G61" s="41"/>
      <c r="H61" s="41"/>
      <c r="I61" s="42"/>
      <c r="J61" s="45"/>
      <c r="K61" s="42"/>
      <c r="L61" s="44">
        <f t="shared" si="3"/>
      </c>
    </row>
    <row r="62" spans="2:12" ht="15">
      <c r="B62" s="38"/>
      <c r="C62" s="40"/>
      <c r="D62" s="40"/>
      <c r="E62" s="40"/>
      <c r="F62" s="41"/>
      <c r="G62" s="41"/>
      <c r="H62" s="41"/>
      <c r="I62" s="42"/>
      <c r="J62" s="45"/>
      <c r="K62" s="42"/>
      <c r="L62" s="44">
        <f t="shared" si="3"/>
      </c>
    </row>
    <row r="63" spans="2:12" ht="15">
      <c r="B63" s="38"/>
      <c r="C63" s="40"/>
      <c r="D63" s="40"/>
      <c r="E63" s="40"/>
      <c r="F63" s="41"/>
      <c r="G63" s="41"/>
      <c r="H63" s="41"/>
      <c r="I63" s="42"/>
      <c r="J63" s="45"/>
      <c r="K63" s="42"/>
      <c r="L63" s="44">
        <f t="shared" si="3"/>
      </c>
    </row>
    <row r="64" spans="2:12" ht="15">
      <c r="B64" s="38"/>
      <c r="C64" s="40"/>
      <c r="D64" s="40"/>
      <c r="E64" s="40"/>
      <c r="F64" s="41"/>
      <c r="G64" s="41"/>
      <c r="H64" s="41"/>
      <c r="I64" s="42"/>
      <c r="J64" s="45"/>
      <c r="K64" s="42"/>
      <c r="L64" s="44">
        <f t="shared" si="3"/>
      </c>
    </row>
    <row r="65" spans="2:12" ht="15">
      <c r="B65" s="38"/>
      <c r="C65" s="40"/>
      <c r="D65" s="40"/>
      <c r="E65" s="40"/>
      <c r="F65" s="41"/>
      <c r="G65" s="41"/>
      <c r="H65" s="41"/>
      <c r="I65" s="42"/>
      <c r="J65" s="45"/>
      <c r="K65" s="42"/>
      <c r="L65" s="44">
        <f t="shared" si="3"/>
      </c>
    </row>
    <row r="66" spans="2:12" ht="15">
      <c r="B66" s="38"/>
      <c r="C66" s="40"/>
      <c r="D66" s="40"/>
      <c r="E66" s="40"/>
      <c r="F66" s="41"/>
      <c r="G66" s="41"/>
      <c r="H66" s="41"/>
      <c r="I66" s="42"/>
      <c r="J66" s="45"/>
      <c r="K66" s="42"/>
      <c r="L66" s="44">
        <f t="shared" si="3"/>
      </c>
    </row>
    <row r="67" spans="2:12" ht="15">
      <c r="B67" s="38"/>
      <c r="C67" s="40"/>
      <c r="D67" s="40"/>
      <c r="E67" s="40"/>
      <c r="F67" s="41"/>
      <c r="G67" s="41"/>
      <c r="H67" s="41"/>
      <c r="I67" s="42"/>
      <c r="J67" s="45"/>
      <c r="K67" s="42"/>
      <c r="L67" s="44">
        <f t="shared" si="3"/>
      </c>
    </row>
    <row r="68" spans="2:12" ht="15">
      <c r="B68" s="38"/>
      <c r="C68" s="40"/>
      <c r="D68" s="40"/>
      <c r="E68" s="40"/>
      <c r="F68" s="41"/>
      <c r="G68" s="41"/>
      <c r="H68" s="41"/>
      <c r="I68" s="42"/>
      <c r="J68" s="45"/>
      <c r="K68" s="42"/>
      <c r="L68" s="44">
        <f t="shared" si="3"/>
      </c>
    </row>
    <row r="69" spans="2:12" ht="15">
      <c r="B69" s="38"/>
      <c r="C69" s="40"/>
      <c r="D69" s="40"/>
      <c r="E69" s="40"/>
      <c r="F69" s="41"/>
      <c r="G69" s="41"/>
      <c r="H69" s="41"/>
      <c r="I69" s="42"/>
      <c r="J69" s="45"/>
      <c r="K69" s="42"/>
      <c r="L69" s="44">
        <f t="shared" si="3"/>
      </c>
    </row>
    <row r="70" spans="2:12" ht="15">
      <c r="B70" s="38"/>
      <c r="C70" s="40"/>
      <c r="D70" s="40"/>
      <c r="E70" s="40"/>
      <c r="F70" s="41"/>
      <c r="G70" s="41"/>
      <c r="H70" s="41"/>
      <c r="I70" s="42"/>
      <c r="J70" s="45"/>
      <c r="K70" s="42"/>
      <c r="L70" s="44">
        <f t="shared" si="3"/>
      </c>
    </row>
    <row r="71" spans="2:12" ht="15">
      <c r="B71" s="38"/>
      <c r="C71" s="40"/>
      <c r="D71" s="40"/>
      <c r="E71" s="40"/>
      <c r="F71" s="41"/>
      <c r="G71" s="41"/>
      <c r="H71" s="41"/>
      <c r="I71" s="42"/>
      <c r="J71" s="45"/>
      <c r="K71" s="42"/>
      <c r="L71" s="44">
        <f>IF(I71=0,"",IF(K71&gt;0,"closed",IF(J71&gt;=$J$2,"due in "&amp;J71-$J$2&amp;" days","overdue")))</f>
      </c>
    </row>
    <row r="72" spans="2:12" ht="15">
      <c r="B72" s="38"/>
      <c r="C72" s="40"/>
      <c r="D72" s="40"/>
      <c r="E72" s="40"/>
      <c r="F72" s="41"/>
      <c r="G72" s="41"/>
      <c r="H72" s="41"/>
      <c r="I72" s="42"/>
      <c r="J72" s="45"/>
      <c r="K72" s="42"/>
      <c r="L72" s="44">
        <f>IF(I72=0,"",IF(K72&gt;0,"closed",IF(J72&gt;=$J$2,"due in "&amp;J72-$J$2&amp;" days","overdue")))</f>
      </c>
    </row>
    <row r="73" spans="2:12" ht="15">
      <c r="B73" s="38"/>
      <c r="C73" s="40"/>
      <c r="D73" s="40"/>
      <c r="E73" s="40"/>
      <c r="F73" s="41"/>
      <c r="G73" s="41"/>
      <c r="H73" s="41"/>
      <c r="I73" s="42"/>
      <c r="J73" s="45"/>
      <c r="K73" s="42"/>
      <c r="L73" s="44">
        <f>IF(I73=0,"",IF(K73&gt;0,"closed",IF(J73&gt;=$J$2,"due in "&amp;J73-$J$2&amp;" days","overdue")))</f>
      </c>
    </row>
    <row r="74" spans="2:12" ht="15">
      <c r="B74" s="49"/>
      <c r="C74" s="50"/>
      <c r="D74" s="50"/>
      <c r="E74" s="50"/>
      <c r="F74" s="51"/>
      <c r="G74" s="51"/>
      <c r="H74" s="51"/>
      <c r="I74" s="52"/>
      <c r="J74" s="52"/>
      <c r="K74" s="52"/>
      <c r="L74" s="53">
        <f>IF(I74=0,"",IF(K74&gt;0,"closed",IF(J74&gt;=$J$2,"due in "&amp;J74-$J$2&amp;" days","overdue")))</f>
      </c>
    </row>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sheetData>
  <sheetProtection/>
  <conditionalFormatting sqref="L5:L74">
    <cfRule type="cellIs" priority="5" dxfId="2" operator="equal" stopIfTrue="1">
      <formula>"overdue"</formula>
    </cfRule>
    <cfRule type="expression" priority="6" dxfId="1" stopIfTrue="1">
      <formula>AND($I5&gt;0,$K5=0,($J5-TODAY())&lt;=myCriticaltime)</formula>
    </cfRule>
    <cfRule type="cellIs" priority="7" dxfId="0" operator="equal" stopIfTrue="1">
      <formula>"closed"</formula>
    </cfRule>
  </conditionalFormatting>
  <conditionalFormatting sqref="B5:K74">
    <cfRule type="expression" priority="11" dxfId="0" stopIfTrue="1">
      <formula>$L5="closed"</formula>
    </cfRule>
    <cfRule type="expression" priority="12" dxfId="5" stopIfTrue="1">
      <formula>$H5="Urgent"</formula>
    </cfRule>
  </conditionalFormatting>
  <conditionalFormatting sqref="J33:J34">
    <cfRule type="timePeriod" priority="1" dxfId="3" stopIfTrue="1" timePeriod="lastWeek">
      <formula>AND(TODAY()-ROUNDDOWN(J33,0)&gt;=(WEEKDAY(TODAY())),TODAY()-ROUNDDOWN(J33,0)&lt;(WEEKDAY(TODAY())+7))</formula>
    </cfRule>
    <cfRule type="timePeriod" priority="2" dxfId="3" stopIfTrue="1" timePeriod="lastWeek">
      <formula>AND(TODAY()-ROUNDDOWN(J33,0)&gt;=(WEEKDAY(TODAY())),TODAY()-ROUNDDOWN(J33,0)&lt;(WEEKDAY(TODAY())+7))</formula>
    </cfRule>
    <cfRule type="colorScale" priority="3" dxfId="0">
      <colorScale>
        <cfvo type="min" val="0"/>
        <cfvo type="percentile" val="50"/>
        <cfvo type="max"/>
        <color rgb="FFF8696B"/>
        <color rgb="FFFFEB84"/>
        <color rgb="FF63BE7B"/>
      </colorScale>
    </cfRule>
  </conditionalFormatting>
  <dataValidations count="4">
    <dataValidation type="date" allowBlank="1" showInputMessage="1" showErrorMessage="1" errorTitle="Invalid date" error="Please insert a date between project start date and project end date." sqref="I5:K74">
      <formula1>myProjectStart</formula1>
      <formula2>myProjectEnd</formula2>
    </dataValidation>
    <dataValidation type="list" allowBlank="1" showErrorMessage="1" errorTitle="Input error" error="Please select a valid priority (drop-down list)." sqref="H5:H74">
      <formula1>myPriority</formula1>
    </dataValidation>
    <dataValidation type="list" showErrorMessage="1" errorTitle="Input error" error="Please select a valid resource (drop-down list)." sqref="G5:G74">
      <formula1>myResources</formula1>
    </dataValidation>
    <dataValidation type="list" showErrorMessage="1" errorTitle="Input error" error="Please select a valid sub-project (drop-down list)." sqref="F5:F74">
      <formula1>mySubprojects</formula1>
    </dataValidation>
  </dataValidations>
  <printOptions horizontalCentered="1"/>
  <pageMargins left="0.7" right="0.7" top="0.75" bottom="0.75" header="0.3" footer="0.3"/>
  <pageSetup fitToHeight="0" fitToWidth="1" horizontalDpi="600" verticalDpi="600" orientation="landscape" paperSize="9" scale="58" r:id="rId2"/>
  <headerFooter alignWithMargins="0">
    <oddFooter>&amp;Rpage &amp;P of &amp;N</oddFooter>
  </headerFooter>
  <tableParts>
    <tablePart r:id="rId1"/>
  </tableParts>
</worksheet>
</file>

<file path=xl/worksheets/sheet2.xml><?xml version="1.0" encoding="utf-8"?>
<worksheet xmlns="http://schemas.openxmlformats.org/spreadsheetml/2006/main" xmlns:r="http://schemas.openxmlformats.org/officeDocument/2006/relationships">
  <sheetPr>
    <tabColor rgb="FF00B050"/>
  </sheetPr>
  <dimension ref="A1:K323"/>
  <sheetViews>
    <sheetView zoomScalePageLayoutView="0" workbookViewId="0" topLeftCell="B1">
      <selection activeCell="C8" sqref="C8"/>
    </sheetView>
  </sheetViews>
  <sheetFormatPr defaultColWidth="9.140625" defaultRowHeight="12.75"/>
  <cols>
    <col min="2" max="2" width="27.7109375" style="0" customWidth="1"/>
    <col min="3" max="3" width="35.28125" style="0" customWidth="1"/>
    <col min="4" max="4" width="24.7109375" style="0" customWidth="1"/>
    <col min="5" max="5" width="21.28125" style="0" customWidth="1"/>
    <col min="6" max="6" width="18.421875" style="0" customWidth="1"/>
    <col min="7" max="7" width="13.57421875" style="0" customWidth="1"/>
    <col min="8" max="8" width="15.421875" style="0" customWidth="1"/>
    <col min="9" max="9" width="13.8515625" style="0" customWidth="1"/>
    <col min="10" max="10" width="16.7109375" style="0" customWidth="1"/>
    <col min="11" max="11" width="17.140625" style="0" customWidth="1"/>
  </cols>
  <sheetData>
    <row r="1" spans="3:11" ht="12.75">
      <c r="C1" s="153" t="s">
        <v>28</v>
      </c>
      <c r="D1" s="153"/>
      <c r="E1" s="25"/>
      <c r="F1" s="25"/>
      <c r="G1" s="25"/>
      <c r="H1" s="25"/>
      <c r="I1" s="25"/>
      <c r="J1" s="25"/>
      <c r="K1" s="25"/>
    </row>
    <row r="2" spans="1:11" ht="31.5" thickBot="1">
      <c r="A2" s="9" t="s">
        <v>46</v>
      </c>
      <c r="B2" s="9"/>
      <c r="C2" s="154"/>
      <c r="D2" s="154"/>
      <c r="E2" s="110" t="s">
        <v>21</v>
      </c>
      <c r="F2" s="144">
        <f>SUBTOTAL(3,$B$5:$B$323)</f>
        <v>8</v>
      </c>
      <c r="G2" s="26"/>
      <c r="H2" s="29" t="s">
        <v>18</v>
      </c>
      <c r="I2" s="31">
        <f ca="1">TODAY()</f>
        <v>43346</v>
      </c>
      <c r="J2" s="27" t="s">
        <v>19</v>
      </c>
      <c r="K2" s="143">
        <f>MAX($H$5:$H$323,$J$5:$J$323)</f>
        <v>43334</v>
      </c>
    </row>
    <row r="3" spans="1:11" ht="12.75">
      <c r="A3" s="8"/>
      <c r="B3" s="8"/>
      <c r="C3" s="8"/>
      <c r="D3" s="8"/>
      <c r="E3" s="8"/>
      <c r="F3" s="8"/>
      <c r="G3" s="8"/>
      <c r="H3" s="8"/>
      <c r="I3" s="8"/>
      <c r="J3" s="8"/>
      <c r="K3" s="8"/>
    </row>
    <row r="4" spans="1:11" ht="30.75">
      <c r="A4" s="36" t="s">
        <v>0</v>
      </c>
      <c r="B4" s="36" t="s">
        <v>20</v>
      </c>
      <c r="C4" s="36" t="s">
        <v>12</v>
      </c>
      <c r="D4" s="36" t="s">
        <v>17</v>
      </c>
      <c r="E4" s="36" t="s">
        <v>47</v>
      </c>
      <c r="F4" s="36" t="s">
        <v>4</v>
      </c>
      <c r="G4" s="36" t="s">
        <v>8</v>
      </c>
      <c r="H4" s="36" t="s">
        <v>11</v>
      </c>
      <c r="I4" s="37" t="s">
        <v>5</v>
      </c>
      <c r="J4" s="36" t="s">
        <v>7</v>
      </c>
      <c r="K4" s="36" t="s">
        <v>6</v>
      </c>
    </row>
    <row r="5" spans="1:11" ht="26.25">
      <c r="A5" s="111">
        <v>1</v>
      </c>
      <c r="B5" s="112" t="s">
        <v>233</v>
      </c>
      <c r="C5" s="113" t="s">
        <v>234</v>
      </c>
      <c r="D5" s="113" t="s">
        <v>145</v>
      </c>
      <c r="E5" s="114" t="s">
        <v>171</v>
      </c>
      <c r="F5" s="114" t="s">
        <v>28</v>
      </c>
      <c r="G5" s="114" t="s">
        <v>3</v>
      </c>
      <c r="H5" s="115">
        <v>43314</v>
      </c>
      <c r="I5" s="116">
        <v>43339</v>
      </c>
      <c r="J5" s="115">
        <v>43314</v>
      </c>
      <c r="K5" s="117" t="s">
        <v>232</v>
      </c>
    </row>
    <row r="6" spans="1:11" ht="52.5">
      <c r="A6" s="111">
        <v>2</v>
      </c>
      <c r="B6" s="112" t="s">
        <v>81</v>
      </c>
      <c r="C6" s="113" t="s">
        <v>235</v>
      </c>
      <c r="D6" s="113" t="s">
        <v>145</v>
      </c>
      <c r="E6" s="114" t="s">
        <v>171</v>
      </c>
      <c r="F6" s="114" t="s">
        <v>24</v>
      </c>
      <c r="G6" s="114" t="s">
        <v>2</v>
      </c>
      <c r="H6" s="115">
        <v>43314</v>
      </c>
      <c r="I6" s="116">
        <v>43339</v>
      </c>
      <c r="J6" s="115">
        <v>43333</v>
      </c>
      <c r="K6" s="117" t="s">
        <v>232</v>
      </c>
    </row>
    <row r="7" spans="1:11" ht="156" customHeight="1">
      <c r="A7" s="111">
        <v>3</v>
      </c>
      <c r="B7" s="112" t="s">
        <v>236</v>
      </c>
      <c r="C7" s="113" t="s">
        <v>237</v>
      </c>
      <c r="D7" s="113" t="s">
        <v>238</v>
      </c>
      <c r="E7" s="114" t="s">
        <v>239</v>
      </c>
      <c r="F7" s="114" t="s">
        <v>28</v>
      </c>
      <c r="G7" s="114" t="s">
        <v>1</v>
      </c>
      <c r="H7" s="115">
        <v>43314</v>
      </c>
      <c r="I7" s="116">
        <v>43348</v>
      </c>
      <c r="J7" s="115"/>
      <c r="K7" s="117" t="s">
        <v>242</v>
      </c>
    </row>
    <row r="8" spans="1:11" ht="128.25" customHeight="1">
      <c r="A8" s="111">
        <v>4</v>
      </c>
      <c r="B8" s="112" t="s">
        <v>240</v>
      </c>
      <c r="C8" s="113" t="s">
        <v>241</v>
      </c>
      <c r="D8" s="113" t="s">
        <v>238</v>
      </c>
      <c r="E8" s="114" t="s">
        <v>171</v>
      </c>
      <c r="F8" s="114" t="s">
        <v>24</v>
      </c>
      <c r="G8" s="114" t="s">
        <v>1</v>
      </c>
      <c r="H8" s="115">
        <v>43314</v>
      </c>
      <c r="I8" s="116">
        <v>43341</v>
      </c>
      <c r="J8" s="115"/>
      <c r="K8" s="117" t="s">
        <v>243</v>
      </c>
    </row>
    <row r="9" spans="1:11" ht="135" customHeight="1">
      <c r="A9" s="111">
        <v>5</v>
      </c>
      <c r="B9" s="150" t="s">
        <v>309</v>
      </c>
      <c r="C9" s="113" t="s">
        <v>313</v>
      </c>
      <c r="D9" s="113" t="s">
        <v>238</v>
      </c>
      <c r="E9" s="114" t="s">
        <v>171</v>
      </c>
      <c r="F9" s="114" t="s">
        <v>194</v>
      </c>
      <c r="G9" s="114" t="s">
        <v>2</v>
      </c>
      <c r="H9" s="115">
        <v>43332</v>
      </c>
      <c r="I9" s="116">
        <v>43348</v>
      </c>
      <c r="J9" s="115"/>
      <c r="K9" s="117" t="str">
        <f>IF(H9=0,"",IF(J9&gt;0,"closed",IF(I9&gt;=$I$2,"due in "&amp;I9-$I$2&amp;" days","overdue")))</f>
        <v>due in 2 days</v>
      </c>
    </row>
    <row r="10" spans="1:11" ht="39">
      <c r="A10" s="111">
        <f>A9+1</f>
        <v>6</v>
      </c>
      <c r="B10" s="112" t="s">
        <v>311</v>
      </c>
      <c r="C10" s="113" t="s">
        <v>312</v>
      </c>
      <c r="D10" s="113" t="s">
        <v>238</v>
      </c>
      <c r="E10" s="114" t="s">
        <v>171</v>
      </c>
      <c r="F10" s="114" t="s">
        <v>194</v>
      </c>
      <c r="G10" s="114" t="s">
        <v>3</v>
      </c>
      <c r="H10" s="115">
        <v>43333</v>
      </c>
      <c r="I10" s="116">
        <v>43348</v>
      </c>
      <c r="J10" s="115"/>
      <c r="K10" s="117" t="str">
        <f>IF(H10=0,"",IF(J10&gt;0,"closed",IF(I10&gt;=$I$2,"due in "&amp;I10-$I$2&amp;" days","overdue")))</f>
        <v>due in 2 days</v>
      </c>
    </row>
    <row r="11" spans="1:11" ht="99" customHeight="1">
      <c r="A11" s="111"/>
      <c r="B11" s="150" t="s">
        <v>320</v>
      </c>
      <c r="C11" s="113" t="s">
        <v>318</v>
      </c>
      <c r="D11" s="113" t="s">
        <v>319</v>
      </c>
      <c r="E11" s="114" t="s">
        <v>49</v>
      </c>
      <c r="F11" s="114" t="s">
        <v>194</v>
      </c>
      <c r="G11" s="114" t="s">
        <v>1</v>
      </c>
      <c r="H11" s="115">
        <v>43334</v>
      </c>
      <c r="I11" s="116">
        <v>43348</v>
      </c>
      <c r="J11" s="115"/>
      <c r="K11" s="117" t="str">
        <f>IF(H11=0,"",IF(J11&gt;0,"closed",IF(I11&gt;=$I$2,"due in "&amp;I11-$I$2&amp;" days","overdue")))</f>
        <v>due in 2 days</v>
      </c>
    </row>
    <row r="12" spans="1:11" ht="118.5">
      <c r="A12" s="111"/>
      <c r="B12" s="112" t="s">
        <v>331</v>
      </c>
      <c r="C12" s="113" t="s">
        <v>332</v>
      </c>
      <c r="D12" s="113" t="s">
        <v>238</v>
      </c>
      <c r="E12" s="114" t="s">
        <v>171</v>
      </c>
      <c r="F12" s="114" t="s">
        <v>194</v>
      </c>
      <c r="G12" s="114" t="s">
        <v>1</v>
      </c>
      <c r="H12" s="115">
        <v>43333</v>
      </c>
      <c r="I12" s="116">
        <v>43348</v>
      </c>
      <c r="J12" s="115"/>
      <c r="K12" s="117" t="str">
        <f aca="true" t="shared" si="0" ref="K12:K75">IF(H12=0,"",IF(J12&gt;0,"closed",IF(I12&gt;=$I$2,"due in "&amp;I12-$I$2&amp;" days","overdue")))</f>
        <v>due in 2 days</v>
      </c>
    </row>
    <row r="13" spans="1:11" ht="12.75">
      <c r="A13" s="111"/>
      <c r="B13" s="112"/>
      <c r="C13" s="113"/>
      <c r="D13" s="113"/>
      <c r="E13" s="114"/>
      <c r="F13" s="114"/>
      <c r="G13" s="114"/>
      <c r="H13" s="115"/>
      <c r="I13" s="116"/>
      <c r="J13" s="115"/>
      <c r="K13" s="117">
        <f t="shared" si="0"/>
      </c>
    </row>
    <row r="14" spans="1:11" ht="12.75">
      <c r="A14" s="111"/>
      <c r="B14" s="112"/>
      <c r="C14" s="113"/>
      <c r="D14" s="113"/>
      <c r="E14" s="114"/>
      <c r="F14" s="114"/>
      <c r="G14" s="114"/>
      <c r="H14" s="115"/>
      <c r="I14" s="116"/>
      <c r="J14" s="115"/>
      <c r="K14" s="117">
        <f t="shared" si="0"/>
      </c>
    </row>
    <row r="15" spans="1:11" ht="12.75">
      <c r="A15" s="111"/>
      <c r="B15" s="112"/>
      <c r="C15" s="113"/>
      <c r="D15" s="113"/>
      <c r="E15" s="114"/>
      <c r="F15" s="114"/>
      <c r="G15" s="114"/>
      <c r="H15" s="115"/>
      <c r="I15" s="116"/>
      <c r="J15" s="115"/>
      <c r="K15" s="117">
        <f t="shared" si="0"/>
      </c>
    </row>
    <row r="16" spans="1:11" ht="12.75">
      <c r="A16" s="111"/>
      <c r="B16" s="112"/>
      <c r="C16" s="113"/>
      <c r="D16" s="113"/>
      <c r="E16" s="114"/>
      <c r="F16" s="114"/>
      <c r="G16" s="114"/>
      <c r="H16" s="115"/>
      <c r="I16" s="116"/>
      <c r="J16" s="115"/>
      <c r="K16" s="117">
        <f t="shared" si="0"/>
      </c>
    </row>
    <row r="17" spans="1:11" ht="12.75">
      <c r="A17" s="111"/>
      <c r="B17" s="112"/>
      <c r="C17" s="113"/>
      <c r="D17" s="113"/>
      <c r="E17" s="114"/>
      <c r="F17" s="114"/>
      <c r="G17" s="114"/>
      <c r="H17" s="115"/>
      <c r="I17" s="116"/>
      <c r="J17" s="115"/>
      <c r="K17" s="117">
        <f t="shared" si="0"/>
      </c>
    </row>
    <row r="18" spans="1:11" ht="12.75">
      <c r="A18" s="111"/>
      <c r="B18" s="112"/>
      <c r="C18" s="113"/>
      <c r="D18" s="113"/>
      <c r="E18" s="114"/>
      <c r="F18" s="114"/>
      <c r="G18" s="114"/>
      <c r="H18" s="115"/>
      <c r="I18" s="116"/>
      <c r="J18" s="115"/>
      <c r="K18" s="117">
        <f t="shared" si="0"/>
      </c>
    </row>
    <row r="19" spans="1:11" ht="12.75">
      <c r="A19" s="111"/>
      <c r="B19" s="112"/>
      <c r="C19" s="113"/>
      <c r="D19" s="113"/>
      <c r="E19" s="114"/>
      <c r="F19" s="114"/>
      <c r="G19" s="114"/>
      <c r="H19" s="115"/>
      <c r="I19" s="116"/>
      <c r="J19" s="115"/>
      <c r="K19" s="117">
        <f t="shared" si="0"/>
      </c>
    </row>
    <row r="20" spans="1:11" ht="12.75">
      <c r="A20" s="111"/>
      <c r="B20" s="113"/>
      <c r="C20" s="113"/>
      <c r="D20" s="113"/>
      <c r="E20" s="114"/>
      <c r="F20" s="114"/>
      <c r="G20" s="114"/>
      <c r="H20" s="115"/>
      <c r="I20" s="116"/>
      <c r="J20" s="115"/>
      <c r="K20" s="117">
        <f t="shared" si="0"/>
      </c>
    </row>
    <row r="21" spans="1:11" ht="12.75">
      <c r="A21" s="111"/>
      <c r="B21" s="113"/>
      <c r="C21" s="113"/>
      <c r="D21" s="113"/>
      <c r="E21" s="114"/>
      <c r="F21" s="114"/>
      <c r="G21" s="114"/>
      <c r="H21" s="115"/>
      <c r="I21" s="116"/>
      <c r="J21" s="115"/>
      <c r="K21" s="117">
        <f t="shared" si="0"/>
      </c>
    </row>
    <row r="22" spans="1:11" ht="12.75">
      <c r="A22" s="111"/>
      <c r="B22" s="112"/>
      <c r="C22" s="113"/>
      <c r="D22" s="113"/>
      <c r="E22" s="114"/>
      <c r="F22" s="114"/>
      <c r="G22" s="114"/>
      <c r="H22" s="115"/>
      <c r="I22" s="116"/>
      <c r="J22" s="115"/>
      <c r="K22" s="117">
        <f t="shared" si="0"/>
      </c>
    </row>
    <row r="23" spans="1:11" ht="12.75">
      <c r="A23" s="111"/>
      <c r="B23" s="112"/>
      <c r="C23" s="113"/>
      <c r="D23" s="113"/>
      <c r="E23" s="114"/>
      <c r="F23" s="114"/>
      <c r="G23" s="114"/>
      <c r="H23" s="115"/>
      <c r="I23" s="116"/>
      <c r="J23" s="115"/>
      <c r="K23" s="117">
        <f t="shared" si="0"/>
      </c>
    </row>
    <row r="24" spans="1:11" ht="12.75">
      <c r="A24" s="111"/>
      <c r="B24" s="113"/>
      <c r="C24" s="113"/>
      <c r="D24" s="113"/>
      <c r="E24" s="114"/>
      <c r="F24" s="114"/>
      <c r="G24" s="114"/>
      <c r="H24" s="115"/>
      <c r="I24" s="116"/>
      <c r="J24" s="115"/>
      <c r="K24" s="117">
        <f t="shared" si="0"/>
      </c>
    </row>
    <row r="25" spans="1:11" ht="12.75">
      <c r="A25" s="111"/>
      <c r="B25" s="112"/>
      <c r="C25" s="113"/>
      <c r="D25" s="113"/>
      <c r="E25" s="114"/>
      <c r="F25" s="114"/>
      <c r="G25" s="114"/>
      <c r="H25" s="115"/>
      <c r="I25" s="116"/>
      <c r="J25" s="115"/>
      <c r="K25" s="117">
        <f t="shared" si="0"/>
      </c>
    </row>
    <row r="26" spans="1:11" ht="12.75">
      <c r="A26" s="111"/>
      <c r="B26" s="113"/>
      <c r="C26" s="113"/>
      <c r="D26" s="113"/>
      <c r="E26" s="114"/>
      <c r="F26" s="114"/>
      <c r="G26" s="114"/>
      <c r="H26" s="115"/>
      <c r="I26" s="116"/>
      <c r="J26" s="115"/>
      <c r="K26" s="117">
        <f t="shared" si="0"/>
      </c>
    </row>
    <row r="27" spans="1:11" ht="12.75">
      <c r="A27" s="111"/>
      <c r="B27" s="113"/>
      <c r="C27" s="113"/>
      <c r="D27" s="113"/>
      <c r="E27" s="114"/>
      <c r="F27" s="114"/>
      <c r="G27" s="114"/>
      <c r="H27" s="115"/>
      <c r="I27" s="116"/>
      <c r="J27" s="115"/>
      <c r="K27" s="117">
        <f t="shared" si="0"/>
      </c>
    </row>
    <row r="28" spans="1:11" ht="12.75">
      <c r="A28" s="111"/>
      <c r="B28" s="113"/>
      <c r="C28" s="113"/>
      <c r="D28" s="113"/>
      <c r="E28" s="114"/>
      <c r="F28" s="114"/>
      <c r="G28" s="114"/>
      <c r="H28" s="115"/>
      <c r="I28" s="116"/>
      <c r="J28" s="115"/>
      <c r="K28" s="117">
        <f t="shared" si="0"/>
      </c>
    </row>
    <row r="29" spans="1:11" ht="12.75">
      <c r="A29" s="111"/>
      <c r="B29" s="112"/>
      <c r="C29" s="113"/>
      <c r="D29" s="113"/>
      <c r="E29" s="114"/>
      <c r="F29" s="114"/>
      <c r="G29" s="114"/>
      <c r="H29" s="115"/>
      <c r="I29" s="116"/>
      <c r="J29" s="115"/>
      <c r="K29" s="117">
        <f t="shared" si="0"/>
      </c>
    </row>
    <row r="30" spans="1:11" ht="12.75">
      <c r="A30" s="111"/>
      <c r="B30" s="113"/>
      <c r="C30" s="113"/>
      <c r="D30" s="113"/>
      <c r="E30" s="114"/>
      <c r="F30" s="114"/>
      <c r="G30" s="114"/>
      <c r="H30" s="115"/>
      <c r="I30" s="116"/>
      <c r="J30" s="115"/>
      <c r="K30" s="117">
        <f t="shared" si="0"/>
      </c>
    </row>
    <row r="31" spans="1:11" ht="12.75">
      <c r="A31" s="111"/>
      <c r="B31" s="113"/>
      <c r="C31" s="113"/>
      <c r="D31" s="113"/>
      <c r="E31" s="114"/>
      <c r="F31" s="114"/>
      <c r="G31" s="114"/>
      <c r="H31" s="115"/>
      <c r="I31" s="116"/>
      <c r="J31" s="115"/>
      <c r="K31" s="117">
        <f t="shared" si="0"/>
      </c>
    </row>
    <row r="32" spans="1:11" ht="12.75">
      <c r="A32" s="111"/>
      <c r="B32" s="112"/>
      <c r="C32" s="113"/>
      <c r="D32" s="113"/>
      <c r="E32" s="114"/>
      <c r="F32" s="114"/>
      <c r="G32" s="114"/>
      <c r="H32" s="115"/>
      <c r="I32" s="116"/>
      <c r="J32" s="115"/>
      <c r="K32" s="117">
        <f t="shared" si="0"/>
      </c>
    </row>
    <row r="33" spans="1:11" ht="12.75">
      <c r="A33" s="111"/>
      <c r="B33" s="113"/>
      <c r="C33" s="113"/>
      <c r="D33" s="113"/>
      <c r="E33" s="114"/>
      <c r="F33" s="114"/>
      <c r="G33" s="114"/>
      <c r="H33" s="115"/>
      <c r="I33" s="116"/>
      <c r="J33" s="115"/>
      <c r="K33" s="117">
        <f t="shared" si="0"/>
      </c>
    </row>
    <row r="34" spans="1:11" ht="12.75">
      <c r="A34" s="111"/>
      <c r="B34" s="113"/>
      <c r="C34" s="113"/>
      <c r="D34" s="113"/>
      <c r="E34" s="114"/>
      <c r="F34" s="114"/>
      <c r="G34" s="114"/>
      <c r="H34" s="115"/>
      <c r="I34" s="116"/>
      <c r="J34" s="115"/>
      <c r="K34" s="117">
        <f t="shared" si="0"/>
      </c>
    </row>
    <row r="35" spans="1:11" ht="12.75">
      <c r="A35" s="111"/>
      <c r="B35" s="113"/>
      <c r="C35" s="113"/>
      <c r="D35" s="113"/>
      <c r="E35" s="114"/>
      <c r="F35" s="114"/>
      <c r="G35" s="114"/>
      <c r="H35" s="115"/>
      <c r="I35" s="116"/>
      <c r="J35" s="115"/>
      <c r="K35" s="117">
        <f t="shared" si="0"/>
      </c>
    </row>
    <row r="36" spans="1:11" ht="12.75">
      <c r="A36" s="111"/>
      <c r="B36" s="113"/>
      <c r="C36" s="113"/>
      <c r="D36" s="113"/>
      <c r="E36" s="114"/>
      <c r="F36" s="114"/>
      <c r="G36" s="114"/>
      <c r="H36" s="115"/>
      <c r="I36" s="116"/>
      <c r="J36" s="115"/>
      <c r="K36" s="117">
        <f t="shared" si="0"/>
      </c>
    </row>
    <row r="37" spans="1:11" ht="12.75">
      <c r="A37" s="111"/>
      <c r="B37" s="112"/>
      <c r="C37" s="113"/>
      <c r="D37" s="113"/>
      <c r="E37" s="114"/>
      <c r="F37" s="114"/>
      <c r="G37" s="114"/>
      <c r="H37" s="115"/>
      <c r="I37" s="118"/>
      <c r="J37" s="115"/>
      <c r="K37" s="117">
        <f t="shared" si="0"/>
      </c>
    </row>
    <row r="38" spans="1:11" ht="12.75">
      <c r="A38" s="111"/>
      <c r="B38" s="112"/>
      <c r="C38" s="113"/>
      <c r="D38" s="112"/>
      <c r="E38" s="114"/>
      <c r="F38" s="114"/>
      <c r="G38" s="114"/>
      <c r="H38" s="115"/>
      <c r="I38" s="118"/>
      <c r="J38" s="115"/>
      <c r="K38" s="117">
        <f t="shared" si="0"/>
      </c>
    </row>
    <row r="39" spans="1:11" ht="12.75">
      <c r="A39" s="111"/>
      <c r="B39" s="112"/>
      <c r="C39" s="113"/>
      <c r="D39" s="113"/>
      <c r="E39" s="114"/>
      <c r="F39" s="114"/>
      <c r="G39" s="114"/>
      <c r="H39" s="115"/>
      <c r="I39" s="116"/>
      <c r="J39" s="115"/>
      <c r="K39" s="117">
        <f t="shared" si="0"/>
      </c>
    </row>
    <row r="40" spans="1:11" ht="12.75">
      <c r="A40" s="111"/>
      <c r="B40" s="112"/>
      <c r="C40" s="113"/>
      <c r="D40" s="112"/>
      <c r="E40" s="114"/>
      <c r="F40" s="114"/>
      <c r="G40" s="114"/>
      <c r="H40" s="115"/>
      <c r="J40" s="115"/>
      <c r="K40" s="117">
        <f t="shared" si="0"/>
      </c>
    </row>
    <row r="41" spans="1:11" ht="12.75">
      <c r="A41" s="111"/>
      <c r="B41" s="112"/>
      <c r="C41" s="113"/>
      <c r="D41" s="112"/>
      <c r="E41" s="114"/>
      <c r="F41" s="114"/>
      <c r="G41" s="114"/>
      <c r="H41" s="115"/>
      <c r="J41" s="115"/>
      <c r="K41" s="117">
        <f t="shared" si="0"/>
      </c>
    </row>
    <row r="42" spans="1:11" ht="12.75">
      <c r="A42" s="111"/>
      <c r="B42" s="112"/>
      <c r="C42" s="113"/>
      <c r="D42" s="113"/>
      <c r="E42" s="114"/>
      <c r="F42" s="114"/>
      <c r="G42" s="114"/>
      <c r="H42" s="115"/>
      <c r="J42" s="115"/>
      <c r="K42" s="117">
        <f t="shared" si="0"/>
      </c>
    </row>
    <row r="43" spans="1:11" ht="12.75">
      <c r="A43" s="111"/>
      <c r="B43" s="113"/>
      <c r="C43" s="113"/>
      <c r="D43" s="113"/>
      <c r="E43" s="114"/>
      <c r="F43" s="114"/>
      <c r="G43" s="114"/>
      <c r="H43" s="115"/>
      <c r="I43" s="116"/>
      <c r="J43" s="115"/>
      <c r="K43" s="117">
        <f t="shared" si="0"/>
      </c>
    </row>
    <row r="44" spans="1:11" ht="12.75">
      <c r="A44" s="111"/>
      <c r="B44" s="113"/>
      <c r="C44" s="113"/>
      <c r="D44" s="113"/>
      <c r="E44" s="114"/>
      <c r="F44" s="114"/>
      <c r="G44" s="114"/>
      <c r="H44" s="115"/>
      <c r="I44" s="116"/>
      <c r="J44" s="115"/>
      <c r="K44" s="117">
        <f t="shared" si="0"/>
      </c>
    </row>
    <row r="45" spans="1:11" ht="12.75">
      <c r="A45" s="111"/>
      <c r="B45" s="113"/>
      <c r="C45" s="113"/>
      <c r="D45" s="113"/>
      <c r="E45" s="114"/>
      <c r="F45" s="114"/>
      <c r="G45" s="114"/>
      <c r="H45" s="115"/>
      <c r="I45" s="116"/>
      <c r="J45" s="115"/>
      <c r="K45" s="117">
        <f t="shared" si="0"/>
      </c>
    </row>
    <row r="46" spans="1:11" ht="12.75">
      <c r="A46" s="111"/>
      <c r="B46" s="113"/>
      <c r="C46" s="113"/>
      <c r="D46" s="113"/>
      <c r="E46" s="114"/>
      <c r="F46" s="114"/>
      <c r="G46" s="114"/>
      <c r="H46" s="115"/>
      <c r="I46" s="116"/>
      <c r="J46" s="115"/>
      <c r="K46" s="117">
        <f t="shared" si="0"/>
      </c>
    </row>
    <row r="47" spans="1:11" ht="12.75">
      <c r="A47" s="111"/>
      <c r="B47" s="113"/>
      <c r="C47" s="113"/>
      <c r="D47" s="113"/>
      <c r="E47" s="114"/>
      <c r="F47" s="114"/>
      <c r="G47" s="114"/>
      <c r="H47" s="115"/>
      <c r="I47" s="116"/>
      <c r="J47" s="115"/>
      <c r="K47" s="117">
        <f t="shared" si="0"/>
      </c>
    </row>
    <row r="48" spans="1:11" ht="12.75">
      <c r="A48" s="111"/>
      <c r="B48" s="113"/>
      <c r="C48" s="113"/>
      <c r="D48" s="113"/>
      <c r="E48" s="114"/>
      <c r="F48" s="114"/>
      <c r="G48" s="114"/>
      <c r="H48" s="115"/>
      <c r="I48" s="116"/>
      <c r="J48" s="115"/>
      <c r="K48" s="117">
        <f t="shared" si="0"/>
      </c>
    </row>
    <row r="49" spans="1:11" ht="12.75">
      <c r="A49" s="111"/>
      <c r="B49" s="113"/>
      <c r="C49" s="113"/>
      <c r="D49" s="113"/>
      <c r="E49" s="114"/>
      <c r="F49" s="114"/>
      <c r="G49" s="114"/>
      <c r="H49" s="115"/>
      <c r="I49" s="116"/>
      <c r="J49" s="115"/>
      <c r="K49" s="117">
        <f t="shared" si="0"/>
      </c>
    </row>
    <row r="50" spans="1:11" ht="12.75">
      <c r="A50" s="111"/>
      <c r="B50" s="113"/>
      <c r="C50" s="113"/>
      <c r="D50" s="113"/>
      <c r="E50" s="114"/>
      <c r="F50" s="114"/>
      <c r="G50" s="114"/>
      <c r="H50" s="115"/>
      <c r="I50" s="116"/>
      <c r="J50" s="115"/>
      <c r="K50" s="117">
        <f t="shared" si="0"/>
      </c>
    </row>
    <row r="51" spans="1:11" ht="12.75">
      <c r="A51" s="111"/>
      <c r="B51" s="113"/>
      <c r="C51" s="113"/>
      <c r="D51" s="113"/>
      <c r="E51" s="114"/>
      <c r="F51" s="114"/>
      <c r="G51" s="114"/>
      <c r="H51" s="115"/>
      <c r="I51" s="116"/>
      <c r="J51" s="115"/>
      <c r="K51" s="117">
        <f t="shared" si="0"/>
      </c>
    </row>
    <row r="52" spans="1:11" ht="12.75">
      <c r="A52" s="111"/>
      <c r="B52" s="113"/>
      <c r="C52" s="113"/>
      <c r="D52" s="113"/>
      <c r="E52" s="114"/>
      <c r="F52" s="114"/>
      <c r="G52" s="114"/>
      <c r="H52" s="115"/>
      <c r="I52" s="116"/>
      <c r="J52" s="115"/>
      <c r="K52" s="117">
        <f t="shared" si="0"/>
      </c>
    </row>
    <row r="53" spans="1:11" ht="12.75">
      <c r="A53" s="111"/>
      <c r="B53" s="112"/>
      <c r="C53" s="113"/>
      <c r="D53" s="113"/>
      <c r="E53" s="114"/>
      <c r="F53" s="114"/>
      <c r="G53" s="114"/>
      <c r="H53" s="115"/>
      <c r="I53" s="116"/>
      <c r="J53" s="115"/>
      <c r="K53" s="117">
        <f t="shared" si="0"/>
      </c>
    </row>
    <row r="54" spans="1:11" ht="12.75">
      <c r="A54" s="111"/>
      <c r="B54" s="112"/>
      <c r="C54" s="113"/>
      <c r="D54" s="113"/>
      <c r="E54" s="114"/>
      <c r="F54" s="114"/>
      <c r="G54" s="114"/>
      <c r="H54" s="115"/>
      <c r="I54" s="116"/>
      <c r="J54" s="115"/>
      <c r="K54" s="117">
        <f t="shared" si="0"/>
      </c>
    </row>
    <row r="55" spans="1:11" ht="12.75">
      <c r="A55" s="119"/>
      <c r="B55" s="112"/>
      <c r="C55" s="113"/>
      <c r="D55" s="113"/>
      <c r="E55" s="114"/>
      <c r="F55" s="114"/>
      <c r="G55" s="114"/>
      <c r="H55" s="116"/>
      <c r="I55" s="116"/>
      <c r="J55" s="115"/>
      <c r="K55" s="117">
        <f t="shared" si="0"/>
      </c>
    </row>
    <row r="56" spans="1:11" ht="12.75">
      <c r="A56" s="111"/>
      <c r="B56" s="112"/>
      <c r="C56" s="113"/>
      <c r="D56" s="113"/>
      <c r="E56" s="114"/>
      <c r="F56" s="114"/>
      <c r="G56" s="114"/>
      <c r="H56" s="115"/>
      <c r="I56" s="116"/>
      <c r="J56" s="115"/>
      <c r="K56" s="117">
        <f t="shared" si="0"/>
      </c>
    </row>
    <row r="57" spans="1:11" ht="12.75">
      <c r="A57" s="111"/>
      <c r="B57" s="112"/>
      <c r="C57" s="113"/>
      <c r="D57" s="113"/>
      <c r="E57" s="114"/>
      <c r="F57" s="114"/>
      <c r="G57" s="114"/>
      <c r="H57" s="115"/>
      <c r="I57" s="116"/>
      <c r="J57" s="115"/>
      <c r="K57" s="117">
        <f t="shared" si="0"/>
      </c>
    </row>
    <row r="58" spans="1:11" ht="12.75">
      <c r="A58" s="111"/>
      <c r="B58" s="112"/>
      <c r="C58" s="113"/>
      <c r="D58" s="113"/>
      <c r="E58" s="114"/>
      <c r="F58" s="114"/>
      <c r="G58" s="114"/>
      <c r="H58" s="115"/>
      <c r="I58" s="116"/>
      <c r="J58" s="115"/>
      <c r="K58" s="117">
        <f t="shared" si="0"/>
      </c>
    </row>
    <row r="59" spans="1:11" ht="12.75">
      <c r="A59" s="111"/>
      <c r="B59" s="112"/>
      <c r="C59" s="113"/>
      <c r="D59" s="113"/>
      <c r="E59" s="114"/>
      <c r="F59" s="114"/>
      <c r="G59" s="114"/>
      <c r="H59" s="115"/>
      <c r="I59" s="116"/>
      <c r="J59" s="115"/>
      <c r="K59" s="117">
        <f t="shared" si="0"/>
      </c>
    </row>
    <row r="60" spans="1:11" ht="12.75">
      <c r="A60" s="111"/>
      <c r="B60" s="113"/>
      <c r="C60" s="113"/>
      <c r="D60" s="113"/>
      <c r="E60" s="114"/>
      <c r="F60" s="114"/>
      <c r="G60" s="114"/>
      <c r="H60" s="115"/>
      <c r="I60" s="116"/>
      <c r="J60" s="115"/>
      <c r="K60" s="117">
        <f t="shared" si="0"/>
      </c>
    </row>
    <row r="61" spans="1:11" ht="12.75">
      <c r="A61" s="111"/>
      <c r="B61" s="113"/>
      <c r="C61" s="113"/>
      <c r="D61" s="113"/>
      <c r="E61" s="114"/>
      <c r="F61" s="114"/>
      <c r="G61" s="114"/>
      <c r="H61" s="115"/>
      <c r="I61" s="116"/>
      <c r="J61" s="115"/>
      <c r="K61" s="117">
        <f t="shared" si="0"/>
      </c>
    </row>
    <row r="62" spans="1:11" ht="12.75">
      <c r="A62" s="111"/>
      <c r="B62" s="113"/>
      <c r="C62" s="113"/>
      <c r="D62" s="113"/>
      <c r="E62" s="114"/>
      <c r="F62" s="114"/>
      <c r="G62" s="114"/>
      <c r="H62" s="115"/>
      <c r="I62" s="116"/>
      <c r="J62" s="115"/>
      <c r="K62" s="117">
        <f t="shared" si="0"/>
      </c>
    </row>
    <row r="63" spans="1:11" ht="12.75">
      <c r="A63" s="111"/>
      <c r="B63" s="113"/>
      <c r="C63" s="113"/>
      <c r="D63" s="113"/>
      <c r="E63" s="114"/>
      <c r="F63" s="114"/>
      <c r="G63" s="114"/>
      <c r="H63" s="115"/>
      <c r="I63" s="116"/>
      <c r="J63" s="115"/>
      <c r="K63" s="117">
        <f t="shared" si="0"/>
      </c>
    </row>
    <row r="64" spans="1:11" ht="12.75">
      <c r="A64" s="111"/>
      <c r="B64" s="113"/>
      <c r="C64" s="113"/>
      <c r="D64" s="113"/>
      <c r="E64" s="114"/>
      <c r="F64" s="114"/>
      <c r="G64" s="114"/>
      <c r="H64" s="115"/>
      <c r="I64" s="116"/>
      <c r="J64" s="115"/>
      <c r="K64" s="117">
        <f t="shared" si="0"/>
      </c>
    </row>
    <row r="65" spans="1:11" ht="12.75">
      <c r="A65" s="111"/>
      <c r="B65" s="113"/>
      <c r="C65" s="113"/>
      <c r="D65" s="113"/>
      <c r="E65" s="114"/>
      <c r="F65" s="114"/>
      <c r="G65" s="114"/>
      <c r="H65" s="115"/>
      <c r="I65" s="116"/>
      <c r="J65" s="115"/>
      <c r="K65" s="117">
        <f t="shared" si="0"/>
      </c>
    </row>
    <row r="66" spans="1:11" ht="12.75">
      <c r="A66" s="111"/>
      <c r="B66" s="113"/>
      <c r="C66" s="113"/>
      <c r="D66" s="113"/>
      <c r="E66" s="114"/>
      <c r="F66" s="114"/>
      <c r="G66" s="114"/>
      <c r="H66" s="115"/>
      <c r="I66" s="116"/>
      <c r="J66" s="115"/>
      <c r="K66" s="117">
        <f t="shared" si="0"/>
      </c>
    </row>
    <row r="67" spans="1:11" ht="12.75">
      <c r="A67" s="111"/>
      <c r="B67" s="113"/>
      <c r="C67" s="113"/>
      <c r="D67" s="113"/>
      <c r="E67" s="114"/>
      <c r="F67" s="114"/>
      <c r="G67" s="114"/>
      <c r="H67" s="115"/>
      <c r="I67" s="116"/>
      <c r="J67" s="115"/>
      <c r="K67" s="117">
        <f t="shared" si="0"/>
      </c>
    </row>
    <row r="68" spans="1:11" ht="12.75">
      <c r="A68" s="111"/>
      <c r="B68" s="113"/>
      <c r="C68" s="113"/>
      <c r="D68" s="113"/>
      <c r="E68" s="114"/>
      <c r="F68" s="114"/>
      <c r="G68" s="114"/>
      <c r="H68" s="115"/>
      <c r="I68" s="116"/>
      <c r="J68" s="115"/>
      <c r="K68" s="117">
        <f t="shared" si="0"/>
      </c>
    </row>
    <row r="69" spans="1:11" ht="12.75">
      <c r="A69" s="111"/>
      <c r="B69" s="113"/>
      <c r="C69" s="113"/>
      <c r="D69" s="113"/>
      <c r="E69" s="114"/>
      <c r="F69" s="114"/>
      <c r="G69" s="114"/>
      <c r="H69" s="115"/>
      <c r="I69" s="116"/>
      <c r="J69" s="115"/>
      <c r="K69" s="117">
        <f t="shared" si="0"/>
      </c>
    </row>
    <row r="70" spans="1:11" ht="12.75">
      <c r="A70" s="111"/>
      <c r="B70" s="113"/>
      <c r="C70" s="113"/>
      <c r="D70" s="113"/>
      <c r="E70" s="114"/>
      <c r="F70" s="114"/>
      <c r="G70" s="114"/>
      <c r="H70" s="115"/>
      <c r="I70" s="116"/>
      <c r="J70" s="115"/>
      <c r="K70" s="117">
        <f t="shared" si="0"/>
      </c>
    </row>
    <row r="71" spans="1:11" ht="12.75">
      <c r="A71" s="111"/>
      <c r="B71" s="113"/>
      <c r="C71" s="113"/>
      <c r="D71" s="113"/>
      <c r="E71" s="114"/>
      <c r="F71" s="114"/>
      <c r="G71" s="114"/>
      <c r="H71" s="115"/>
      <c r="I71" s="116"/>
      <c r="J71" s="115"/>
      <c r="K71" s="117">
        <f t="shared" si="0"/>
      </c>
    </row>
    <row r="72" spans="1:11" ht="12.75">
      <c r="A72" s="111"/>
      <c r="B72" s="113"/>
      <c r="C72" s="113"/>
      <c r="D72" s="113"/>
      <c r="E72" s="114"/>
      <c r="F72" s="114"/>
      <c r="G72" s="114"/>
      <c r="H72" s="115"/>
      <c r="I72" s="116"/>
      <c r="J72" s="115"/>
      <c r="K72" s="117">
        <f t="shared" si="0"/>
      </c>
    </row>
    <row r="73" spans="1:11" ht="12.75">
      <c r="A73" s="111"/>
      <c r="B73" s="113"/>
      <c r="C73" s="113"/>
      <c r="D73" s="113"/>
      <c r="E73" s="114"/>
      <c r="F73" s="114"/>
      <c r="G73" s="114"/>
      <c r="H73" s="115"/>
      <c r="I73" s="116"/>
      <c r="J73" s="115"/>
      <c r="K73" s="117">
        <f t="shared" si="0"/>
      </c>
    </row>
    <row r="74" spans="1:11" ht="12.75">
      <c r="A74" s="111"/>
      <c r="B74" s="113"/>
      <c r="C74" s="113"/>
      <c r="D74" s="113"/>
      <c r="E74" s="114"/>
      <c r="F74" s="114"/>
      <c r="G74" s="114"/>
      <c r="H74" s="115"/>
      <c r="I74" s="116"/>
      <c r="J74" s="115"/>
      <c r="K74" s="117">
        <f t="shared" si="0"/>
      </c>
    </row>
    <row r="75" spans="1:11" ht="12.75">
      <c r="A75" s="111"/>
      <c r="B75" s="113"/>
      <c r="C75" s="113"/>
      <c r="D75" s="113"/>
      <c r="E75" s="114"/>
      <c r="F75" s="114"/>
      <c r="G75" s="114"/>
      <c r="H75" s="115"/>
      <c r="I75" s="116"/>
      <c r="J75" s="115"/>
      <c r="K75" s="117">
        <f t="shared" si="0"/>
      </c>
    </row>
    <row r="76" spans="1:11" ht="12.75">
      <c r="A76" s="111"/>
      <c r="B76" s="113"/>
      <c r="C76" s="113"/>
      <c r="D76" s="113"/>
      <c r="E76" s="114"/>
      <c r="F76" s="114"/>
      <c r="G76" s="114"/>
      <c r="H76" s="115"/>
      <c r="I76" s="116"/>
      <c r="J76" s="115"/>
      <c r="K76" s="117">
        <f aca="true" t="shared" si="1" ref="K76:K139">IF(H76=0,"",IF(J76&gt;0,"closed",IF(I76&gt;=$I$2,"due in "&amp;I76-$I$2&amp;" days","overdue")))</f>
      </c>
    </row>
    <row r="77" spans="1:11" ht="12.75">
      <c r="A77" s="111"/>
      <c r="B77" s="113"/>
      <c r="C77" s="113"/>
      <c r="D77" s="113"/>
      <c r="E77" s="114"/>
      <c r="F77" s="114"/>
      <c r="G77" s="114"/>
      <c r="H77" s="115"/>
      <c r="I77" s="116"/>
      <c r="J77" s="115"/>
      <c r="K77" s="117">
        <f t="shared" si="1"/>
      </c>
    </row>
    <row r="78" spans="1:11" ht="12.75">
      <c r="A78" s="120"/>
      <c r="B78" s="121"/>
      <c r="C78" s="121"/>
      <c r="D78" s="121"/>
      <c r="E78" s="122"/>
      <c r="F78" s="122"/>
      <c r="G78" s="122"/>
      <c r="H78" s="123"/>
      <c r="I78" s="123"/>
      <c r="J78" s="123"/>
      <c r="K78" s="117">
        <f t="shared" si="1"/>
      </c>
    </row>
    <row r="79" spans="1:11" ht="12.75">
      <c r="A79" s="145"/>
      <c r="B79" s="146"/>
      <c r="C79" s="146"/>
      <c r="D79" s="146"/>
      <c r="E79" s="147"/>
      <c r="F79" s="147"/>
      <c r="G79" s="147"/>
      <c r="H79" s="148"/>
      <c r="I79" s="149"/>
      <c r="J79" s="148"/>
      <c r="K79" s="117">
        <f t="shared" si="1"/>
      </c>
    </row>
    <row r="80" spans="1:11" ht="12.75">
      <c r="A80" s="145"/>
      <c r="B80" s="146"/>
      <c r="C80" s="146"/>
      <c r="D80" s="146"/>
      <c r="E80" s="147"/>
      <c r="F80" s="147"/>
      <c r="G80" s="147"/>
      <c r="H80" s="148"/>
      <c r="I80" s="149"/>
      <c r="J80" s="148"/>
      <c r="K80" s="117">
        <f t="shared" si="1"/>
      </c>
    </row>
    <row r="81" spans="1:11" ht="12.75">
      <c r="A81" s="145"/>
      <c r="B81" s="146"/>
      <c r="C81" s="146"/>
      <c r="D81" s="146"/>
      <c r="E81" s="147"/>
      <c r="F81" s="147"/>
      <c r="G81" s="147"/>
      <c r="H81" s="148"/>
      <c r="I81" s="149"/>
      <c r="J81" s="148"/>
      <c r="K81" s="117">
        <f t="shared" si="1"/>
      </c>
    </row>
    <row r="82" spans="1:11" ht="12.75">
      <c r="A82" s="145"/>
      <c r="B82" s="146"/>
      <c r="C82" s="146"/>
      <c r="D82" s="146"/>
      <c r="E82" s="147"/>
      <c r="F82" s="147"/>
      <c r="G82" s="147"/>
      <c r="H82" s="148"/>
      <c r="I82" s="149"/>
      <c r="J82" s="148"/>
      <c r="K82" s="117">
        <f t="shared" si="1"/>
      </c>
    </row>
    <row r="83" spans="1:11" ht="12.75">
      <c r="A83" s="145"/>
      <c r="B83" s="146"/>
      <c r="C83" s="146"/>
      <c r="D83" s="146"/>
      <c r="E83" s="147"/>
      <c r="F83" s="147"/>
      <c r="G83" s="147"/>
      <c r="H83" s="148"/>
      <c r="I83" s="149"/>
      <c r="J83" s="148"/>
      <c r="K83" s="117">
        <f t="shared" si="1"/>
      </c>
    </row>
    <row r="84" spans="1:11" ht="12.75">
      <c r="A84" s="145"/>
      <c r="B84" s="146"/>
      <c r="C84" s="146"/>
      <c r="D84" s="146"/>
      <c r="E84" s="147"/>
      <c r="F84" s="147"/>
      <c r="G84" s="147"/>
      <c r="H84" s="148"/>
      <c r="I84" s="149"/>
      <c r="J84" s="148"/>
      <c r="K84" s="117">
        <f t="shared" si="1"/>
      </c>
    </row>
    <row r="85" spans="1:11" ht="12.75">
      <c r="A85" s="145"/>
      <c r="B85" s="146"/>
      <c r="C85" s="146"/>
      <c r="D85" s="146"/>
      <c r="E85" s="147"/>
      <c r="F85" s="147"/>
      <c r="G85" s="147"/>
      <c r="H85" s="148"/>
      <c r="I85" s="149"/>
      <c r="J85" s="148"/>
      <c r="K85" s="117">
        <f t="shared" si="1"/>
      </c>
    </row>
    <row r="86" spans="1:11" ht="12.75">
      <c r="A86" s="145"/>
      <c r="B86" s="146"/>
      <c r="C86" s="146"/>
      <c r="D86" s="146"/>
      <c r="E86" s="147"/>
      <c r="F86" s="147"/>
      <c r="G86" s="147"/>
      <c r="H86" s="148"/>
      <c r="I86" s="149"/>
      <c r="J86" s="148"/>
      <c r="K86" s="117">
        <f t="shared" si="1"/>
      </c>
    </row>
    <row r="87" spans="1:11" ht="12.75">
      <c r="A87" s="145"/>
      <c r="B87" s="146"/>
      <c r="C87" s="146"/>
      <c r="D87" s="146"/>
      <c r="E87" s="147"/>
      <c r="F87" s="147"/>
      <c r="G87" s="147"/>
      <c r="H87" s="148"/>
      <c r="I87" s="149"/>
      <c r="J87" s="148"/>
      <c r="K87" s="117">
        <f t="shared" si="1"/>
      </c>
    </row>
    <row r="88" spans="1:11" ht="12.75">
      <c r="A88" s="145"/>
      <c r="B88" s="146"/>
      <c r="C88" s="146"/>
      <c r="D88" s="146"/>
      <c r="E88" s="147"/>
      <c r="F88" s="147"/>
      <c r="G88" s="147"/>
      <c r="H88" s="148"/>
      <c r="I88" s="149"/>
      <c r="J88" s="148"/>
      <c r="K88" s="117">
        <f t="shared" si="1"/>
      </c>
    </row>
    <row r="89" spans="1:11" ht="12.75">
      <c r="A89" s="145"/>
      <c r="B89" s="146"/>
      <c r="C89" s="146"/>
      <c r="D89" s="146"/>
      <c r="E89" s="147"/>
      <c r="F89" s="147"/>
      <c r="G89" s="147"/>
      <c r="H89" s="148"/>
      <c r="I89" s="149"/>
      <c r="J89" s="148"/>
      <c r="K89" s="117">
        <f t="shared" si="1"/>
      </c>
    </row>
    <row r="90" spans="1:11" ht="12.75">
      <c r="A90" s="145"/>
      <c r="B90" s="146"/>
      <c r="C90" s="146"/>
      <c r="D90" s="146"/>
      <c r="E90" s="147"/>
      <c r="F90" s="147"/>
      <c r="G90" s="147"/>
      <c r="H90" s="148"/>
      <c r="I90" s="149"/>
      <c r="J90" s="148"/>
      <c r="K90" s="117">
        <f t="shared" si="1"/>
      </c>
    </row>
    <row r="91" spans="1:11" ht="12.75">
      <c r="A91" s="145"/>
      <c r="B91" s="146"/>
      <c r="C91" s="146"/>
      <c r="D91" s="146"/>
      <c r="E91" s="147"/>
      <c r="F91" s="147"/>
      <c r="G91" s="147"/>
      <c r="H91" s="148"/>
      <c r="I91" s="149"/>
      <c r="J91" s="148"/>
      <c r="K91" s="117">
        <f t="shared" si="1"/>
      </c>
    </row>
    <row r="92" spans="1:11" ht="12.75">
      <c r="A92" s="145"/>
      <c r="B92" s="146"/>
      <c r="C92" s="146"/>
      <c r="D92" s="146"/>
      <c r="E92" s="147"/>
      <c r="F92" s="147"/>
      <c r="G92" s="147"/>
      <c r="H92" s="148"/>
      <c r="I92" s="149"/>
      <c r="J92" s="148"/>
      <c r="K92" s="117">
        <f t="shared" si="1"/>
      </c>
    </row>
    <row r="93" spans="1:11" ht="12.75">
      <c r="A93" s="145"/>
      <c r="B93" s="146"/>
      <c r="C93" s="146"/>
      <c r="D93" s="146"/>
      <c r="E93" s="147"/>
      <c r="F93" s="147"/>
      <c r="G93" s="147"/>
      <c r="H93" s="148"/>
      <c r="I93" s="149"/>
      <c r="J93" s="148"/>
      <c r="K93" s="117">
        <f t="shared" si="1"/>
      </c>
    </row>
    <row r="94" spans="1:11" ht="12.75">
      <c r="A94" s="145"/>
      <c r="B94" s="146"/>
      <c r="C94" s="146"/>
      <c r="D94" s="146"/>
      <c r="E94" s="147"/>
      <c r="F94" s="147"/>
      <c r="G94" s="147"/>
      <c r="H94" s="148"/>
      <c r="I94" s="149"/>
      <c r="J94" s="148"/>
      <c r="K94" s="117">
        <f t="shared" si="1"/>
      </c>
    </row>
    <row r="95" spans="1:11" ht="12.75">
      <c r="A95" s="145"/>
      <c r="B95" s="146"/>
      <c r="C95" s="146"/>
      <c r="D95" s="146"/>
      <c r="E95" s="147"/>
      <c r="F95" s="147"/>
      <c r="G95" s="147"/>
      <c r="H95" s="148"/>
      <c r="I95" s="149"/>
      <c r="J95" s="148"/>
      <c r="K95" s="117">
        <f t="shared" si="1"/>
      </c>
    </row>
    <row r="96" spans="1:11" ht="12.75">
      <c r="A96" s="145"/>
      <c r="B96" s="146"/>
      <c r="C96" s="146"/>
      <c r="D96" s="146"/>
      <c r="E96" s="147"/>
      <c r="F96" s="147"/>
      <c r="G96" s="147"/>
      <c r="H96" s="148"/>
      <c r="I96" s="149"/>
      <c r="J96" s="148"/>
      <c r="K96" s="117">
        <f t="shared" si="1"/>
      </c>
    </row>
    <row r="97" spans="1:11" ht="12.75">
      <c r="A97" s="145"/>
      <c r="B97" s="146"/>
      <c r="C97" s="146"/>
      <c r="D97" s="146"/>
      <c r="E97" s="147"/>
      <c r="F97" s="147"/>
      <c r="G97" s="147"/>
      <c r="H97" s="148"/>
      <c r="I97" s="149"/>
      <c r="J97" s="148"/>
      <c r="K97" s="117">
        <f t="shared" si="1"/>
      </c>
    </row>
    <row r="98" spans="1:11" ht="12.75">
      <c r="A98" s="145"/>
      <c r="B98" s="146"/>
      <c r="C98" s="146"/>
      <c r="D98" s="146"/>
      <c r="E98" s="147"/>
      <c r="F98" s="147"/>
      <c r="G98" s="147"/>
      <c r="H98" s="148"/>
      <c r="I98" s="149"/>
      <c r="J98" s="148"/>
      <c r="K98" s="117">
        <f t="shared" si="1"/>
      </c>
    </row>
    <row r="99" spans="1:11" ht="12.75">
      <c r="A99" s="145"/>
      <c r="B99" s="146"/>
      <c r="C99" s="146"/>
      <c r="D99" s="146"/>
      <c r="E99" s="147"/>
      <c r="F99" s="147"/>
      <c r="G99" s="147"/>
      <c r="H99" s="148"/>
      <c r="I99" s="149"/>
      <c r="J99" s="148"/>
      <c r="K99" s="117">
        <f t="shared" si="1"/>
      </c>
    </row>
    <row r="100" spans="1:11" ht="12.75">
      <c r="A100" s="145"/>
      <c r="B100" s="146"/>
      <c r="C100" s="146"/>
      <c r="D100" s="146"/>
      <c r="E100" s="147"/>
      <c r="F100" s="147"/>
      <c r="G100" s="147"/>
      <c r="H100" s="148"/>
      <c r="I100" s="149"/>
      <c r="J100" s="148"/>
      <c r="K100" s="117">
        <f t="shared" si="1"/>
      </c>
    </row>
    <row r="101" spans="1:11" ht="12.75">
      <c r="A101" s="145"/>
      <c r="B101" s="146"/>
      <c r="C101" s="146"/>
      <c r="D101" s="146"/>
      <c r="E101" s="147"/>
      <c r="F101" s="147"/>
      <c r="G101" s="147"/>
      <c r="H101" s="148"/>
      <c r="I101" s="149"/>
      <c r="J101" s="148"/>
      <c r="K101" s="117">
        <f t="shared" si="1"/>
      </c>
    </row>
    <row r="102" spans="1:11" ht="12.75">
      <c r="A102" s="145"/>
      <c r="B102" s="146"/>
      <c r="C102" s="146"/>
      <c r="D102" s="146"/>
      <c r="E102" s="147"/>
      <c r="F102" s="147"/>
      <c r="G102" s="147"/>
      <c r="H102" s="148"/>
      <c r="I102" s="149"/>
      <c r="J102" s="148"/>
      <c r="K102" s="117">
        <f t="shared" si="1"/>
      </c>
    </row>
    <row r="103" spans="1:11" ht="12.75">
      <c r="A103" s="145"/>
      <c r="B103" s="146"/>
      <c r="C103" s="146"/>
      <c r="D103" s="146"/>
      <c r="E103" s="147"/>
      <c r="F103" s="147"/>
      <c r="G103" s="147"/>
      <c r="H103" s="148"/>
      <c r="I103" s="149"/>
      <c r="J103" s="148"/>
      <c r="K103" s="117">
        <f t="shared" si="1"/>
      </c>
    </row>
    <row r="104" spans="1:11" ht="12.75">
      <c r="A104" s="145"/>
      <c r="B104" s="146"/>
      <c r="C104" s="146"/>
      <c r="D104" s="146"/>
      <c r="E104" s="147"/>
      <c r="F104" s="147"/>
      <c r="G104" s="147"/>
      <c r="H104" s="148"/>
      <c r="I104" s="149"/>
      <c r="J104" s="148"/>
      <c r="K104" s="117">
        <f t="shared" si="1"/>
      </c>
    </row>
    <row r="105" spans="1:11" ht="12.75">
      <c r="A105" s="145"/>
      <c r="B105" s="146"/>
      <c r="C105" s="146"/>
      <c r="D105" s="146"/>
      <c r="E105" s="147"/>
      <c r="F105" s="147"/>
      <c r="G105" s="147"/>
      <c r="H105" s="148"/>
      <c r="I105" s="149"/>
      <c r="J105" s="148"/>
      <c r="K105" s="117">
        <f t="shared" si="1"/>
      </c>
    </row>
    <row r="106" spans="1:11" ht="12.75">
      <c r="A106" s="145"/>
      <c r="B106" s="146"/>
      <c r="C106" s="146"/>
      <c r="D106" s="146"/>
      <c r="E106" s="147"/>
      <c r="F106" s="147"/>
      <c r="G106" s="147"/>
      <c r="H106" s="148"/>
      <c r="I106" s="149"/>
      <c r="J106" s="148"/>
      <c r="K106" s="117">
        <f t="shared" si="1"/>
      </c>
    </row>
    <row r="107" spans="1:11" ht="12.75">
      <c r="A107" s="145"/>
      <c r="B107" s="146"/>
      <c r="C107" s="146"/>
      <c r="D107" s="146"/>
      <c r="E107" s="147"/>
      <c r="F107" s="147"/>
      <c r="G107" s="147"/>
      <c r="H107" s="148"/>
      <c r="I107" s="149"/>
      <c r="J107" s="148"/>
      <c r="K107" s="117">
        <f t="shared" si="1"/>
      </c>
    </row>
    <row r="108" spans="1:11" ht="12.75">
      <c r="A108" s="145"/>
      <c r="B108" s="146"/>
      <c r="C108" s="146"/>
      <c r="D108" s="146"/>
      <c r="E108" s="147"/>
      <c r="F108" s="147"/>
      <c r="G108" s="147"/>
      <c r="H108" s="148"/>
      <c r="I108" s="149"/>
      <c r="J108" s="148"/>
      <c r="K108" s="117">
        <f t="shared" si="1"/>
      </c>
    </row>
    <row r="109" spans="1:11" ht="12.75">
      <c r="A109" s="145"/>
      <c r="B109" s="146"/>
      <c r="C109" s="146"/>
      <c r="D109" s="146"/>
      <c r="E109" s="147"/>
      <c r="F109" s="147"/>
      <c r="G109" s="147"/>
      <c r="H109" s="148"/>
      <c r="I109" s="149"/>
      <c r="J109" s="148"/>
      <c r="K109" s="117">
        <f t="shared" si="1"/>
      </c>
    </row>
    <row r="110" spans="1:11" ht="12.75">
      <c r="A110" s="145"/>
      <c r="B110" s="146"/>
      <c r="C110" s="146"/>
      <c r="D110" s="146"/>
      <c r="E110" s="147"/>
      <c r="F110" s="147"/>
      <c r="G110" s="147"/>
      <c r="H110" s="148"/>
      <c r="I110" s="149"/>
      <c r="J110" s="148"/>
      <c r="K110" s="117">
        <f t="shared" si="1"/>
      </c>
    </row>
    <row r="111" spans="1:11" ht="12.75">
      <c r="A111" s="145"/>
      <c r="B111" s="146"/>
      <c r="C111" s="146"/>
      <c r="D111" s="146"/>
      <c r="E111" s="147"/>
      <c r="F111" s="147"/>
      <c r="G111" s="147"/>
      <c r="H111" s="148"/>
      <c r="I111" s="149"/>
      <c r="J111" s="148"/>
      <c r="K111" s="117">
        <f t="shared" si="1"/>
      </c>
    </row>
    <row r="112" spans="1:11" ht="12.75">
      <c r="A112" s="145"/>
      <c r="B112" s="146"/>
      <c r="C112" s="146"/>
      <c r="D112" s="146"/>
      <c r="E112" s="147"/>
      <c r="F112" s="147"/>
      <c r="G112" s="147"/>
      <c r="H112" s="148"/>
      <c r="I112" s="149"/>
      <c r="J112" s="148"/>
      <c r="K112" s="117">
        <f t="shared" si="1"/>
      </c>
    </row>
    <row r="113" spans="1:11" ht="12.75">
      <c r="A113" s="145"/>
      <c r="B113" s="146"/>
      <c r="C113" s="146"/>
      <c r="D113" s="146"/>
      <c r="E113" s="147"/>
      <c r="F113" s="147"/>
      <c r="G113" s="147"/>
      <c r="H113" s="148"/>
      <c r="I113" s="149"/>
      <c r="J113" s="148"/>
      <c r="K113" s="117">
        <f t="shared" si="1"/>
      </c>
    </row>
    <row r="114" spans="1:11" ht="12.75">
      <c r="A114" s="145"/>
      <c r="B114" s="146"/>
      <c r="C114" s="146"/>
      <c r="D114" s="146"/>
      <c r="E114" s="147"/>
      <c r="F114" s="147"/>
      <c r="G114" s="147"/>
      <c r="H114" s="148"/>
      <c r="I114" s="149"/>
      <c r="J114" s="148"/>
      <c r="K114" s="117">
        <f t="shared" si="1"/>
      </c>
    </row>
    <row r="115" spans="1:11" ht="12.75">
      <c r="A115" s="145"/>
      <c r="B115" s="146"/>
      <c r="C115" s="146"/>
      <c r="D115" s="146"/>
      <c r="E115" s="147"/>
      <c r="F115" s="147"/>
      <c r="G115" s="147"/>
      <c r="H115" s="148"/>
      <c r="I115" s="149"/>
      <c r="J115" s="148"/>
      <c r="K115" s="117">
        <f t="shared" si="1"/>
      </c>
    </row>
    <row r="116" spans="1:11" ht="12.75">
      <c r="A116" s="145"/>
      <c r="B116" s="146"/>
      <c r="C116" s="146"/>
      <c r="D116" s="146"/>
      <c r="E116" s="147"/>
      <c r="F116" s="147"/>
      <c r="G116" s="147"/>
      <c r="H116" s="148"/>
      <c r="I116" s="149"/>
      <c r="J116" s="148"/>
      <c r="K116" s="117">
        <f t="shared" si="1"/>
      </c>
    </row>
    <row r="117" spans="1:11" ht="12.75">
      <c r="A117" s="145"/>
      <c r="B117" s="146"/>
      <c r="C117" s="146"/>
      <c r="D117" s="146"/>
      <c r="E117" s="147"/>
      <c r="F117" s="147"/>
      <c r="G117" s="147"/>
      <c r="H117" s="148"/>
      <c r="I117" s="149"/>
      <c r="J117" s="148"/>
      <c r="K117" s="117">
        <f t="shared" si="1"/>
      </c>
    </row>
    <row r="118" spans="1:11" ht="12.75">
      <c r="A118" s="145"/>
      <c r="B118" s="146"/>
      <c r="C118" s="146"/>
      <c r="D118" s="146"/>
      <c r="E118" s="147"/>
      <c r="F118" s="147"/>
      <c r="G118" s="147"/>
      <c r="H118" s="148"/>
      <c r="I118" s="149"/>
      <c r="J118" s="148"/>
      <c r="K118" s="117">
        <f t="shared" si="1"/>
      </c>
    </row>
    <row r="119" spans="1:11" ht="12.75">
      <c r="A119" s="145"/>
      <c r="B119" s="146"/>
      <c r="C119" s="146"/>
      <c r="D119" s="146"/>
      <c r="E119" s="147"/>
      <c r="F119" s="147"/>
      <c r="G119" s="147"/>
      <c r="H119" s="148"/>
      <c r="I119" s="149"/>
      <c r="J119" s="148"/>
      <c r="K119" s="117">
        <f t="shared" si="1"/>
      </c>
    </row>
    <row r="120" spans="1:11" ht="12.75">
      <c r="A120" s="145"/>
      <c r="B120" s="146"/>
      <c r="C120" s="146"/>
      <c r="D120" s="146"/>
      <c r="E120" s="147"/>
      <c r="F120" s="147"/>
      <c r="G120" s="147"/>
      <c r="H120" s="148"/>
      <c r="I120" s="149"/>
      <c r="J120" s="148"/>
      <c r="K120" s="117">
        <f t="shared" si="1"/>
      </c>
    </row>
    <row r="121" spans="1:11" ht="12.75">
      <c r="A121" s="145"/>
      <c r="B121" s="146"/>
      <c r="C121" s="146"/>
      <c r="D121" s="146"/>
      <c r="E121" s="147"/>
      <c r="F121" s="147"/>
      <c r="G121" s="147"/>
      <c r="H121" s="148"/>
      <c r="I121" s="149"/>
      <c r="J121" s="148"/>
      <c r="K121" s="117">
        <f t="shared" si="1"/>
      </c>
    </row>
    <row r="122" spans="1:11" ht="12.75">
      <c r="A122" s="145"/>
      <c r="B122" s="146"/>
      <c r="C122" s="146"/>
      <c r="D122" s="146"/>
      <c r="E122" s="147"/>
      <c r="F122" s="147"/>
      <c r="G122" s="147"/>
      <c r="H122" s="148"/>
      <c r="I122" s="149"/>
      <c r="J122" s="148"/>
      <c r="K122" s="117">
        <f t="shared" si="1"/>
      </c>
    </row>
    <row r="123" spans="1:11" ht="12.75">
      <c r="A123" s="145"/>
      <c r="B123" s="146"/>
      <c r="C123" s="146"/>
      <c r="D123" s="146"/>
      <c r="E123" s="147"/>
      <c r="F123" s="147"/>
      <c r="G123" s="147"/>
      <c r="H123" s="148"/>
      <c r="I123" s="149"/>
      <c r="J123" s="148"/>
      <c r="K123" s="117">
        <f t="shared" si="1"/>
      </c>
    </row>
    <row r="124" spans="1:11" ht="12.75">
      <c r="A124" s="145"/>
      <c r="B124" s="146"/>
      <c r="C124" s="146"/>
      <c r="D124" s="146"/>
      <c r="E124" s="147"/>
      <c r="F124" s="147"/>
      <c r="G124" s="147"/>
      <c r="H124" s="148"/>
      <c r="I124" s="149"/>
      <c r="J124" s="148"/>
      <c r="K124" s="117">
        <f t="shared" si="1"/>
      </c>
    </row>
    <row r="125" spans="1:11" ht="12.75">
      <c r="A125" s="145"/>
      <c r="B125" s="146"/>
      <c r="C125" s="146"/>
      <c r="D125" s="146"/>
      <c r="E125" s="147"/>
      <c r="F125" s="147"/>
      <c r="G125" s="147"/>
      <c r="H125" s="148"/>
      <c r="I125" s="149"/>
      <c r="J125" s="148"/>
      <c r="K125" s="117">
        <f t="shared" si="1"/>
      </c>
    </row>
    <row r="126" spans="1:11" ht="12.75">
      <c r="A126" s="145"/>
      <c r="B126" s="146"/>
      <c r="C126" s="146"/>
      <c r="D126" s="146"/>
      <c r="E126" s="147"/>
      <c r="F126" s="147"/>
      <c r="G126" s="147"/>
      <c r="H126" s="148"/>
      <c r="I126" s="149"/>
      <c r="J126" s="148"/>
      <c r="K126" s="117">
        <f t="shared" si="1"/>
      </c>
    </row>
    <row r="127" spans="1:11" ht="12.75">
      <c r="A127" s="145"/>
      <c r="B127" s="146"/>
      <c r="C127" s="146"/>
      <c r="D127" s="146"/>
      <c r="E127" s="147"/>
      <c r="F127" s="147"/>
      <c r="G127" s="147"/>
      <c r="H127" s="148"/>
      <c r="I127" s="149"/>
      <c r="J127" s="148"/>
      <c r="K127" s="117">
        <f t="shared" si="1"/>
      </c>
    </row>
    <row r="128" spans="1:11" ht="12.75">
      <c r="A128" s="145"/>
      <c r="B128" s="146"/>
      <c r="C128" s="146"/>
      <c r="D128" s="146"/>
      <c r="E128" s="147"/>
      <c r="F128" s="147"/>
      <c r="G128" s="147"/>
      <c r="H128" s="148"/>
      <c r="I128" s="149"/>
      <c r="J128" s="148"/>
      <c r="K128" s="117">
        <f t="shared" si="1"/>
      </c>
    </row>
    <row r="129" spans="1:11" ht="12.75">
      <c r="A129" s="145"/>
      <c r="B129" s="146"/>
      <c r="C129" s="146"/>
      <c r="D129" s="146"/>
      <c r="E129" s="147"/>
      <c r="F129" s="147"/>
      <c r="G129" s="147"/>
      <c r="H129" s="148"/>
      <c r="I129" s="149"/>
      <c r="J129" s="148"/>
      <c r="K129" s="117">
        <f t="shared" si="1"/>
      </c>
    </row>
    <row r="130" spans="1:11" ht="12.75">
      <c r="A130" s="145"/>
      <c r="B130" s="146"/>
      <c r="C130" s="146"/>
      <c r="D130" s="146"/>
      <c r="E130" s="147"/>
      <c r="F130" s="147"/>
      <c r="G130" s="147"/>
      <c r="H130" s="148"/>
      <c r="I130" s="149"/>
      <c r="J130" s="148"/>
      <c r="K130" s="117">
        <f t="shared" si="1"/>
      </c>
    </row>
    <row r="131" spans="1:11" ht="12.75">
      <c r="A131" s="145"/>
      <c r="B131" s="146"/>
      <c r="C131" s="146"/>
      <c r="D131" s="146"/>
      <c r="E131" s="147"/>
      <c r="F131" s="147"/>
      <c r="G131" s="147"/>
      <c r="H131" s="148"/>
      <c r="I131" s="149"/>
      <c r="J131" s="148"/>
      <c r="K131" s="117">
        <f t="shared" si="1"/>
      </c>
    </row>
    <row r="132" spans="1:11" ht="12.75">
      <c r="A132" s="145"/>
      <c r="B132" s="146"/>
      <c r="C132" s="146"/>
      <c r="D132" s="146"/>
      <c r="E132" s="147"/>
      <c r="F132" s="147"/>
      <c r="G132" s="147"/>
      <c r="H132" s="148"/>
      <c r="I132" s="149"/>
      <c r="J132" s="148"/>
      <c r="K132" s="117">
        <f t="shared" si="1"/>
      </c>
    </row>
    <row r="133" spans="1:11" ht="12.75">
      <c r="A133" s="145"/>
      <c r="B133" s="146"/>
      <c r="C133" s="146"/>
      <c r="D133" s="146"/>
      <c r="E133" s="147"/>
      <c r="F133" s="147"/>
      <c r="G133" s="147"/>
      <c r="H133" s="148"/>
      <c r="I133" s="149"/>
      <c r="J133" s="148"/>
      <c r="K133" s="117">
        <f t="shared" si="1"/>
      </c>
    </row>
    <row r="134" spans="1:11" ht="12.75">
      <c r="A134" s="145"/>
      <c r="B134" s="146"/>
      <c r="C134" s="146"/>
      <c r="D134" s="146"/>
      <c r="E134" s="147"/>
      <c r="F134" s="147"/>
      <c r="G134" s="147"/>
      <c r="H134" s="148"/>
      <c r="I134" s="149"/>
      <c r="J134" s="148"/>
      <c r="K134" s="117">
        <f t="shared" si="1"/>
      </c>
    </row>
    <row r="135" spans="1:11" ht="12.75">
      <c r="A135" s="145"/>
      <c r="B135" s="146"/>
      <c r="C135" s="146"/>
      <c r="D135" s="146"/>
      <c r="E135" s="147"/>
      <c r="F135" s="147"/>
      <c r="G135" s="147"/>
      <c r="H135" s="148"/>
      <c r="I135" s="149"/>
      <c r="J135" s="148"/>
      <c r="K135" s="117">
        <f t="shared" si="1"/>
      </c>
    </row>
    <row r="136" spans="1:11" ht="12.75">
      <c r="A136" s="145"/>
      <c r="B136" s="146"/>
      <c r="C136" s="146"/>
      <c r="D136" s="146"/>
      <c r="E136" s="147"/>
      <c r="F136" s="147"/>
      <c r="G136" s="147"/>
      <c r="H136" s="148"/>
      <c r="I136" s="149"/>
      <c r="J136" s="148"/>
      <c r="K136" s="117">
        <f t="shared" si="1"/>
      </c>
    </row>
    <row r="137" spans="1:11" ht="12.75">
      <c r="A137" s="145"/>
      <c r="B137" s="146"/>
      <c r="C137" s="146"/>
      <c r="D137" s="146"/>
      <c r="E137" s="147"/>
      <c r="F137" s="147"/>
      <c r="G137" s="147"/>
      <c r="H137" s="148"/>
      <c r="I137" s="149"/>
      <c r="J137" s="148"/>
      <c r="K137" s="117">
        <f t="shared" si="1"/>
      </c>
    </row>
    <row r="138" spans="1:11" ht="12.75">
      <c r="A138" s="145"/>
      <c r="B138" s="146"/>
      <c r="C138" s="146"/>
      <c r="D138" s="146"/>
      <c r="E138" s="147"/>
      <c r="F138" s="147"/>
      <c r="G138" s="147"/>
      <c r="H138" s="148"/>
      <c r="I138" s="149"/>
      <c r="J138" s="148"/>
      <c r="K138" s="117">
        <f t="shared" si="1"/>
      </c>
    </row>
    <row r="139" spans="1:11" ht="12.75">
      <c r="A139" s="145"/>
      <c r="B139" s="146"/>
      <c r="C139" s="146"/>
      <c r="D139" s="146"/>
      <c r="E139" s="147"/>
      <c r="F139" s="147"/>
      <c r="G139" s="147"/>
      <c r="H139" s="148"/>
      <c r="I139" s="149"/>
      <c r="J139" s="148"/>
      <c r="K139" s="117">
        <f t="shared" si="1"/>
      </c>
    </row>
    <row r="140" spans="1:11" ht="12.75">
      <c r="A140" s="145"/>
      <c r="B140" s="146"/>
      <c r="C140" s="146"/>
      <c r="D140" s="146"/>
      <c r="E140" s="147"/>
      <c r="F140" s="147"/>
      <c r="G140" s="147"/>
      <c r="H140" s="148"/>
      <c r="I140" s="149"/>
      <c r="J140" s="148"/>
      <c r="K140" s="117">
        <f aca="true" t="shared" si="2" ref="K140:K203">IF(H140=0,"",IF(J140&gt;0,"closed",IF(I140&gt;=$I$2,"due in "&amp;I140-$I$2&amp;" days","overdue")))</f>
      </c>
    </row>
    <row r="141" spans="1:11" ht="12.75">
      <c r="A141" s="145"/>
      <c r="B141" s="146"/>
      <c r="C141" s="146"/>
      <c r="D141" s="146"/>
      <c r="E141" s="147"/>
      <c r="F141" s="147"/>
      <c r="G141" s="147"/>
      <c r="H141" s="148"/>
      <c r="I141" s="149"/>
      <c r="J141" s="148"/>
      <c r="K141" s="117">
        <f t="shared" si="2"/>
      </c>
    </row>
    <row r="142" spans="1:11" ht="12.75">
      <c r="A142" s="145"/>
      <c r="B142" s="146"/>
      <c r="C142" s="146"/>
      <c r="D142" s="146"/>
      <c r="E142" s="147"/>
      <c r="F142" s="147"/>
      <c r="G142" s="147"/>
      <c r="H142" s="148"/>
      <c r="I142" s="149"/>
      <c r="J142" s="148"/>
      <c r="K142" s="117">
        <f t="shared" si="2"/>
      </c>
    </row>
    <row r="143" spans="1:11" ht="12.75">
      <c r="A143" s="145"/>
      <c r="B143" s="146"/>
      <c r="C143" s="146"/>
      <c r="D143" s="146"/>
      <c r="E143" s="147"/>
      <c r="F143" s="147"/>
      <c r="G143" s="147"/>
      <c r="H143" s="148"/>
      <c r="I143" s="149"/>
      <c r="J143" s="148"/>
      <c r="K143" s="117">
        <f t="shared" si="2"/>
      </c>
    </row>
    <row r="144" spans="1:11" ht="12.75">
      <c r="A144" s="145"/>
      <c r="B144" s="146"/>
      <c r="C144" s="146"/>
      <c r="D144" s="146"/>
      <c r="E144" s="147"/>
      <c r="F144" s="147"/>
      <c r="G144" s="147"/>
      <c r="H144" s="148"/>
      <c r="I144" s="149"/>
      <c r="J144" s="148"/>
      <c r="K144" s="117">
        <f t="shared" si="2"/>
      </c>
    </row>
    <row r="145" spans="1:11" ht="12.75">
      <c r="A145" s="145"/>
      <c r="B145" s="146"/>
      <c r="C145" s="146"/>
      <c r="D145" s="146"/>
      <c r="E145" s="147"/>
      <c r="F145" s="147"/>
      <c r="G145" s="147"/>
      <c r="H145" s="148"/>
      <c r="I145" s="149"/>
      <c r="J145" s="148"/>
      <c r="K145" s="117">
        <f t="shared" si="2"/>
      </c>
    </row>
    <row r="146" spans="1:11" ht="12.75">
      <c r="A146" s="145"/>
      <c r="B146" s="146"/>
      <c r="C146" s="146"/>
      <c r="D146" s="146"/>
      <c r="E146" s="147"/>
      <c r="F146" s="147"/>
      <c r="G146" s="147"/>
      <c r="H146" s="148"/>
      <c r="I146" s="149"/>
      <c r="J146" s="148"/>
      <c r="K146" s="117">
        <f t="shared" si="2"/>
      </c>
    </row>
    <row r="147" spans="1:11" ht="12.75">
      <c r="A147" s="145"/>
      <c r="B147" s="146"/>
      <c r="C147" s="146"/>
      <c r="D147" s="146"/>
      <c r="E147" s="147"/>
      <c r="F147" s="147"/>
      <c r="G147" s="147"/>
      <c r="H147" s="148"/>
      <c r="I147" s="149"/>
      <c r="J147" s="148"/>
      <c r="K147" s="117">
        <f t="shared" si="2"/>
      </c>
    </row>
    <row r="148" spans="1:11" ht="12.75">
      <c r="A148" s="145"/>
      <c r="B148" s="146"/>
      <c r="C148" s="146"/>
      <c r="D148" s="146"/>
      <c r="E148" s="147"/>
      <c r="F148" s="147"/>
      <c r="G148" s="147"/>
      <c r="H148" s="148"/>
      <c r="I148" s="149"/>
      <c r="J148" s="148"/>
      <c r="K148" s="117">
        <f t="shared" si="2"/>
      </c>
    </row>
    <row r="149" spans="1:11" ht="12.75">
      <c r="A149" s="145"/>
      <c r="B149" s="146"/>
      <c r="C149" s="146"/>
      <c r="D149" s="146"/>
      <c r="E149" s="147"/>
      <c r="F149" s="147"/>
      <c r="G149" s="147"/>
      <c r="H149" s="148"/>
      <c r="I149" s="149"/>
      <c r="J149" s="148"/>
      <c r="K149" s="117">
        <f t="shared" si="2"/>
      </c>
    </row>
    <row r="150" spans="1:11" ht="12.75">
      <c r="A150" s="145"/>
      <c r="B150" s="146"/>
      <c r="C150" s="146"/>
      <c r="D150" s="146"/>
      <c r="E150" s="147"/>
      <c r="F150" s="147"/>
      <c r="G150" s="147"/>
      <c r="H150" s="148"/>
      <c r="I150" s="149"/>
      <c r="J150" s="148"/>
      <c r="K150" s="117">
        <f t="shared" si="2"/>
      </c>
    </row>
    <row r="151" spans="1:11" ht="12.75">
      <c r="A151" s="145"/>
      <c r="B151" s="146"/>
      <c r="C151" s="146"/>
      <c r="D151" s="146"/>
      <c r="E151" s="147"/>
      <c r="F151" s="147"/>
      <c r="G151" s="147"/>
      <c r="H151" s="148"/>
      <c r="I151" s="149"/>
      <c r="J151" s="148"/>
      <c r="K151" s="117">
        <f t="shared" si="2"/>
      </c>
    </row>
    <row r="152" spans="1:11" ht="12.75">
      <c r="A152" s="145"/>
      <c r="B152" s="146"/>
      <c r="C152" s="146"/>
      <c r="D152" s="146"/>
      <c r="E152" s="147"/>
      <c r="F152" s="147"/>
      <c r="G152" s="147"/>
      <c r="H152" s="148"/>
      <c r="I152" s="149"/>
      <c r="J152" s="148"/>
      <c r="K152" s="117">
        <f t="shared" si="2"/>
      </c>
    </row>
    <row r="153" spans="1:11" ht="12.75">
      <c r="A153" s="145"/>
      <c r="B153" s="146"/>
      <c r="C153" s="146"/>
      <c r="D153" s="146"/>
      <c r="E153" s="147"/>
      <c r="F153" s="147"/>
      <c r="G153" s="147"/>
      <c r="H153" s="148"/>
      <c r="I153" s="149"/>
      <c r="J153" s="148"/>
      <c r="K153" s="117">
        <f t="shared" si="2"/>
      </c>
    </row>
    <row r="154" spans="1:11" ht="12.75">
      <c r="A154" s="145"/>
      <c r="B154" s="146"/>
      <c r="C154" s="146"/>
      <c r="D154" s="146"/>
      <c r="E154" s="147"/>
      <c r="F154" s="147"/>
      <c r="G154" s="147"/>
      <c r="H154" s="148"/>
      <c r="I154" s="149"/>
      <c r="J154" s="148"/>
      <c r="K154" s="117">
        <f t="shared" si="2"/>
      </c>
    </row>
    <row r="155" spans="1:11" ht="12.75">
      <c r="A155" s="145"/>
      <c r="B155" s="146"/>
      <c r="C155" s="146"/>
      <c r="D155" s="146"/>
      <c r="E155" s="147"/>
      <c r="F155" s="147"/>
      <c r="G155" s="147"/>
      <c r="H155" s="148"/>
      <c r="I155" s="149"/>
      <c r="J155" s="148"/>
      <c r="K155" s="117">
        <f t="shared" si="2"/>
      </c>
    </row>
    <row r="156" spans="1:11" ht="12.75">
      <c r="A156" s="145"/>
      <c r="B156" s="146"/>
      <c r="C156" s="146"/>
      <c r="D156" s="146"/>
      <c r="E156" s="147"/>
      <c r="F156" s="147"/>
      <c r="G156" s="147"/>
      <c r="H156" s="148"/>
      <c r="I156" s="149"/>
      <c r="J156" s="148"/>
      <c r="K156" s="117">
        <f t="shared" si="2"/>
      </c>
    </row>
    <row r="157" spans="1:11" ht="12.75">
      <c r="A157" s="145"/>
      <c r="B157" s="146"/>
      <c r="C157" s="146"/>
      <c r="D157" s="146"/>
      <c r="E157" s="147"/>
      <c r="F157" s="147"/>
      <c r="G157" s="147"/>
      <c r="H157" s="148"/>
      <c r="I157" s="149"/>
      <c r="J157" s="148"/>
      <c r="K157" s="117">
        <f t="shared" si="2"/>
      </c>
    </row>
    <row r="158" spans="1:11" ht="12.75">
      <c r="A158" s="145"/>
      <c r="B158" s="146"/>
      <c r="C158" s="146"/>
      <c r="D158" s="146"/>
      <c r="E158" s="147"/>
      <c r="F158" s="147"/>
      <c r="G158" s="147"/>
      <c r="H158" s="148"/>
      <c r="I158" s="149"/>
      <c r="J158" s="148"/>
      <c r="K158" s="117">
        <f t="shared" si="2"/>
      </c>
    </row>
    <row r="159" spans="1:11" ht="12.75">
      <c r="A159" s="145"/>
      <c r="B159" s="146"/>
      <c r="C159" s="146"/>
      <c r="D159" s="146"/>
      <c r="E159" s="147"/>
      <c r="F159" s="147"/>
      <c r="G159" s="147"/>
      <c r="H159" s="148"/>
      <c r="I159" s="149"/>
      <c r="J159" s="148"/>
      <c r="K159" s="117">
        <f t="shared" si="2"/>
      </c>
    </row>
    <row r="160" spans="1:11" ht="12.75">
      <c r="A160" s="145"/>
      <c r="B160" s="146"/>
      <c r="C160" s="146"/>
      <c r="D160" s="146"/>
      <c r="E160" s="147"/>
      <c r="F160" s="147"/>
      <c r="G160" s="147"/>
      <c r="H160" s="148"/>
      <c r="I160" s="149"/>
      <c r="J160" s="148"/>
      <c r="K160" s="117">
        <f t="shared" si="2"/>
      </c>
    </row>
    <row r="161" spans="1:11" ht="12.75">
      <c r="A161" s="145"/>
      <c r="B161" s="146"/>
      <c r="C161" s="146"/>
      <c r="D161" s="146"/>
      <c r="E161" s="147"/>
      <c r="F161" s="147"/>
      <c r="G161" s="147"/>
      <c r="H161" s="148"/>
      <c r="I161" s="149"/>
      <c r="J161" s="148"/>
      <c r="K161" s="117">
        <f t="shared" si="2"/>
      </c>
    </row>
    <row r="162" spans="1:11" ht="12.75">
      <c r="A162" s="145"/>
      <c r="B162" s="146"/>
      <c r="C162" s="146"/>
      <c r="D162" s="146"/>
      <c r="E162" s="147"/>
      <c r="F162" s="147"/>
      <c r="G162" s="147"/>
      <c r="H162" s="148"/>
      <c r="I162" s="149"/>
      <c r="J162" s="148"/>
      <c r="K162" s="117">
        <f t="shared" si="2"/>
      </c>
    </row>
    <row r="163" spans="1:11" ht="12.75">
      <c r="A163" s="145"/>
      <c r="B163" s="146"/>
      <c r="C163" s="146"/>
      <c r="D163" s="146"/>
      <c r="E163" s="147"/>
      <c r="F163" s="147"/>
      <c r="G163" s="147"/>
      <c r="H163" s="148"/>
      <c r="I163" s="149"/>
      <c r="J163" s="148"/>
      <c r="K163" s="117">
        <f t="shared" si="2"/>
      </c>
    </row>
    <row r="164" spans="1:11" ht="12.75">
      <c r="A164" s="145"/>
      <c r="B164" s="146"/>
      <c r="C164" s="146"/>
      <c r="D164" s="146"/>
      <c r="E164" s="147"/>
      <c r="F164" s="147"/>
      <c r="G164" s="147"/>
      <c r="H164" s="148"/>
      <c r="I164" s="149"/>
      <c r="J164" s="148"/>
      <c r="K164" s="117">
        <f t="shared" si="2"/>
      </c>
    </row>
    <row r="165" spans="1:11" ht="12.75">
      <c r="A165" s="145"/>
      <c r="B165" s="146"/>
      <c r="C165" s="146"/>
      <c r="D165" s="146"/>
      <c r="E165" s="147"/>
      <c r="F165" s="147"/>
      <c r="G165" s="147"/>
      <c r="H165" s="148"/>
      <c r="I165" s="149"/>
      <c r="J165" s="148"/>
      <c r="K165" s="117">
        <f t="shared" si="2"/>
      </c>
    </row>
    <row r="166" spans="1:11" ht="12.75">
      <c r="A166" s="145"/>
      <c r="B166" s="146"/>
      <c r="C166" s="146"/>
      <c r="D166" s="146"/>
      <c r="E166" s="147"/>
      <c r="F166" s="147"/>
      <c r="G166" s="147"/>
      <c r="H166" s="148"/>
      <c r="I166" s="149"/>
      <c r="J166" s="148"/>
      <c r="K166" s="117">
        <f t="shared" si="2"/>
      </c>
    </row>
    <row r="167" spans="1:11" ht="12.75">
      <c r="A167" s="145"/>
      <c r="B167" s="146"/>
      <c r="C167" s="146"/>
      <c r="D167" s="146"/>
      <c r="E167" s="147"/>
      <c r="F167" s="147"/>
      <c r="G167" s="147"/>
      <c r="H167" s="148"/>
      <c r="I167" s="149"/>
      <c r="J167" s="148"/>
      <c r="K167" s="117">
        <f t="shared" si="2"/>
      </c>
    </row>
    <row r="168" spans="1:11" ht="12.75">
      <c r="A168" s="145"/>
      <c r="B168" s="146"/>
      <c r="C168" s="146"/>
      <c r="D168" s="146"/>
      <c r="E168" s="147"/>
      <c r="F168" s="147"/>
      <c r="G168" s="147"/>
      <c r="H168" s="148"/>
      <c r="I168" s="149"/>
      <c r="J168" s="148"/>
      <c r="K168" s="117">
        <f t="shared" si="2"/>
      </c>
    </row>
    <row r="169" spans="1:11" ht="12.75">
      <c r="A169" s="145"/>
      <c r="B169" s="146"/>
      <c r="C169" s="146"/>
      <c r="D169" s="146"/>
      <c r="E169" s="147"/>
      <c r="F169" s="147"/>
      <c r="G169" s="147"/>
      <c r="H169" s="148"/>
      <c r="I169" s="149"/>
      <c r="J169" s="148"/>
      <c r="K169" s="117">
        <f t="shared" si="2"/>
      </c>
    </row>
    <row r="170" spans="1:11" ht="12.75">
      <c r="A170" s="145"/>
      <c r="B170" s="146"/>
      <c r="C170" s="146"/>
      <c r="D170" s="146"/>
      <c r="E170" s="147"/>
      <c r="F170" s="147"/>
      <c r="G170" s="147"/>
      <c r="H170" s="148"/>
      <c r="I170" s="149"/>
      <c r="J170" s="148"/>
      <c r="K170" s="117">
        <f t="shared" si="2"/>
      </c>
    </row>
    <row r="171" spans="1:11" ht="12.75">
      <c r="A171" s="145"/>
      <c r="B171" s="146"/>
      <c r="C171" s="146"/>
      <c r="D171" s="146"/>
      <c r="E171" s="147"/>
      <c r="F171" s="147"/>
      <c r="G171" s="147"/>
      <c r="H171" s="148"/>
      <c r="I171" s="149"/>
      <c r="J171" s="148"/>
      <c r="K171" s="117">
        <f t="shared" si="2"/>
      </c>
    </row>
    <row r="172" spans="1:11" ht="12.75">
      <c r="A172" s="145"/>
      <c r="B172" s="146"/>
      <c r="C172" s="146"/>
      <c r="D172" s="146"/>
      <c r="E172" s="147"/>
      <c r="F172" s="147"/>
      <c r="G172" s="147"/>
      <c r="H172" s="148"/>
      <c r="I172" s="149"/>
      <c r="J172" s="148"/>
      <c r="K172" s="117">
        <f t="shared" si="2"/>
      </c>
    </row>
    <row r="173" spans="1:11" ht="12.75">
      <c r="A173" s="145"/>
      <c r="B173" s="146"/>
      <c r="C173" s="146"/>
      <c r="D173" s="146"/>
      <c r="E173" s="147"/>
      <c r="F173" s="147"/>
      <c r="G173" s="147"/>
      <c r="H173" s="148"/>
      <c r="I173" s="149"/>
      <c r="J173" s="148"/>
      <c r="K173" s="117">
        <f t="shared" si="2"/>
      </c>
    </row>
    <row r="174" spans="1:11" ht="12.75">
      <c r="A174" s="145"/>
      <c r="B174" s="146"/>
      <c r="C174" s="146"/>
      <c r="D174" s="146"/>
      <c r="E174" s="147"/>
      <c r="F174" s="147"/>
      <c r="G174" s="147"/>
      <c r="H174" s="148"/>
      <c r="I174" s="149"/>
      <c r="J174" s="148"/>
      <c r="K174" s="117">
        <f t="shared" si="2"/>
      </c>
    </row>
    <row r="175" spans="1:11" ht="12.75">
      <c r="A175" s="145"/>
      <c r="B175" s="146"/>
      <c r="C175" s="146"/>
      <c r="D175" s="146"/>
      <c r="E175" s="147"/>
      <c r="F175" s="147"/>
      <c r="G175" s="147"/>
      <c r="H175" s="148"/>
      <c r="I175" s="149"/>
      <c r="J175" s="148"/>
      <c r="K175" s="117">
        <f t="shared" si="2"/>
      </c>
    </row>
    <row r="176" spans="1:11" ht="12.75">
      <c r="A176" s="145"/>
      <c r="B176" s="146"/>
      <c r="C176" s="146"/>
      <c r="D176" s="146"/>
      <c r="E176" s="147"/>
      <c r="F176" s="147"/>
      <c r="G176" s="147"/>
      <c r="H176" s="148"/>
      <c r="I176" s="149"/>
      <c r="J176" s="148"/>
      <c r="K176" s="117">
        <f t="shared" si="2"/>
      </c>
    </row>
    <row r="177" spans="1:11" ht="12.75">
      <c r="A177" s="145"/>
      <c r="B177" s="146"/>
      <c r="C177" s="146"/>
      <c r="D177" s="146"/>
      <c r="E177" s="147"/>
      <c r="F177" s="147"/>
      <c r="G177" s="147"/>
      <c r="H177" s="148"/>
      <c r="I177" s="149"/>
      <c r="J177" s="148"/>
      <c r="K177" s="117">
        <f t="shared" si="2"/>
      </c>
    </row>
    <row r="178" spans="1:11" ht="12.75">
      <c r="A178" s="145"/>
      <c r="B178" s="146"/>
      <c r="C178" s="146"/>
      <c r="D178" s="146"/>
      <c r="E178" s="147"/>
      <c r="F178" s="147"/>
      <c r="G178" s="147"/>
      <c r="H178" s="148"/>
      <c r="I178" s="149"/>
      <c r="J178" s="148"/>
      <c r="K178" s="117">
        <f t="shared" si="2"/>
      </c>
    </row>
    <row r="179" spans="1:11" ht="12.75">
      <c r="A179" s="145"/>
      <c r="B179" s="146"/>
      <c r="C179" s="146"/>
      <c r="D179" s="146"/>
      <c r="E179" s="147"/>
      <c r="F179" s="147"/>
      <c r="G179" s="147"/>
      <c r="H179" s="148"/>
      <c r="I179" s="149"/>
      <c r="J179" s="148"/>
      <c r="K179" s="117">
        <f t="shared" si="2"/>
      </c>
    </row>
    <row r="180" spans="1:11" ht="12.75">
      <c r="A180" s="145"/>
      <c r="B180" s="146"/>
      <c r="C180" s="146"/>
      <c r="D180" s="146"/>
      <c r="E180" s="147"/>
      <c r="F180" s="147"/>
      <c r="G180" s="147"/>
      <c r="H180" s="148"/>
      <c r="I180" s="149"/>
      <c r="J180" s="148"/>
      <c r="K180" s="117">
        <f t="shared" si="2"/>
      </c>
    </row>
    <row r="181" spans="1:11" ht="12.75">
      <c r="A181" s="145"/>
      <c r="B181" s="146"/>
      <c r="C181" s="146"/>
      <c r="D181" s="146"/>
      <c r="E181" s="147"/>
      <c r="F181" s="147"/>
      <c r="G181" s="147"/>
      <c r="H181" s="148"/>
      <c r="I181" s="149"/>
      <c r="J181" s="148"/>
      <c r="K181" s="117">
        <f t="shared" si="2"/>
      </c>
    </row>
    <row r="182" spans="1:11" ht="12.75">
      <c r="A182" s="145"/>
      <c r="B182" s="146"/>
      <c r="C182" s="146"/>
      <c r="D182" s="146"/>
      <c r="E182" s="147"/>
      <c r="F182" s="147"/>
      <c r="G182" s="147"/>
      <c r="H182" s="148"/>
      <c r="I182" s="149"/>
      <c r="J182" s="148"/>
      <c r="K182" s="117">
        <f t="shared" si="2"/>
      </c>
    </row>
    <row r="183" spans="1:11" ht="12.75">
      <c r="A183" s="145"/>
      <c r="B183" s="146"/>
      <c r="C183" s="146"/>
      <c r="D183" s="146"/>
      <c r="E183" s="147"/>
      <c r="F183" s="147"/>
      <c r="G183" s="147"/>
      <c r="H183" s="148"/>
      <c r="I183" s="149"/>
      <c r="J183" s="148"/>
      <c r="K183" s="117">
        <f t="shared" si="2"/>
      </c>
    </row>
    <row r="184" spans="1:11" ht="12.75">
      <c r="A184" s="145"/>
      <c r="B184" s="146"/>
      <c r="C184" s="146"/>
      <c r="D184" s="146"/>
      <c r="E184" s="147"/>
      <c r="F184" s="147"/>
      <c r="G184" s="147"/>
      <c r="H184" s="148"/>
      <c r="I184" s="149"/>
      <c r="J184" s="148"/>
      <c r="K184" s="117">
        <f t="shared" si="2"/>
      </c>
    </row>
    <row r="185" spans="1:11" ht="12.75">
      <c r="A185" s="145"/>
      <c r="B185" s="146"/>
      <c r="C185" s="146"/>
      <c r="D185" s="146"/>
      <c r="E185" s="147"/>
      <c r="F185" s="147"/>
      <c r="G185" s="147"/>
      <c r="H185" s="148"/>
      <c r="I185" s="149"/>
      <c r="J185" s="148"/>
      <c r="K185" s="117">
        <f t="shared" si="2"/>
      </c>
    </row>
    <row r="186" spans="1:11" ht="12.75">
      <c r="A186" s="145"/>
      <c r="B186" s="146"/>
      <c r="C186" s="146"/>
      <c r="D186" s="146"/>
      <c r="E186" s="147"/>
      <c r="F186" s="147"/>
      <c r="G186" s="147"/>
      <c r="H186" s="148"/>
      <c r="I186" s="149"/>
      <c r="J186" s="148"/>
      <c r="K186" s="117">
        <f t="shared" si="2"/>
      </c>
    </row>
    <row r="187" spans="1:11" ht="12.75">
      <c r="A187" s="145"/>
      <c r="B187" s="146"/>
      <c r="C187" s="146"/>
      <c r="D187" s="146"/>
      <c r="E187" s="147"/>
      <c r="F187" s="147"/>
      <c r="G187" s="147"/>
      <c r="H187" s="148"/>
      <c r="I187" s="149"/>
      <c r="J187" s="148"/>
      <c r="K187" s="117">
        <f t="shared" si="2"/>
      </c>
    </row>
    <row r="188" spans="1:11" ht="12.75">
      <c r="A188" s="145"/>
      <c r="B188" s="146"/>
      <c r="C188" s="146"/>
      <c r="D188" s="146"/>
      <c r="E188" s="147"/>
      <c r="F188" s="147"/>
      <c r="G188" s="147"/>
      <c r="H188" s="148"/>
      <c r="I188" s="149"/>
      <c r="J188" s="148"/>
      <c r="K188" s="117">
        <f t="shared" si="2"/>
      </c>
    </row>
    <row r="189" spans="1:11" ht="12.75">
      <c r="A189" s="145"/>
      <c r="B189" s="146"/>
      <c r="C189" s="146"/>
      <c r="D189" s="146"/>
      <c r="E189" s="147"/>
      <c r="F189" s="147"/>
      <c r="G189" s="147"/>
      <c r="H189" s="148"/>
      <c r="I189" s="149"/>
      <c r="J189" s="148"/>
      <c r="K189" s="117">
        <f t="shared" si="2"/>
      </c>
    </row>
    <row r="190" spans="1:11" ht="12.75">
      <c r="A190" s="145"/>
      <c r="B190" s="146"/>
      <c r="C190" s="146"/>
      <c r="D190" s="146"/>
      <c r="E190" s="147"/>
      <c r="F190" s="147"/>
      <c r="G190" s="147"/>
      <c r="H190" s="148"/>
      <c r="I190" s="149"/>
      <c r="J190" s="148"/>
      <c r="K190" s="117">
        <f t="shared" si="2"/>
      </c>
    </row>
    <row r="191" spans="1:11" ht="12.75">
      <c r="A191" s="145"/>
      <c r="B191" s="146"/>
      <c r="C191" s="146"/>
      <c r="D191" s="146"/>
      <c r="E191" s="147"/>
      <c r="F191" s="147"/>
      <c r="G191" s="147"/>
      <c r="H191" s="148"/>
      <c r="I191" s="149"/>
      <c r="J191" s="148"/>
      <c r="K191" s="117">
        <f t="shared" si="2"/>
      </c>
    </row>
    <row r="192" spans="1:11" ht="12.75">
      <c r="A192" s="145"/>
      <c r="B192" s="146"/>
      <c r="C192" s="146"/>
      <c r="D192" s="146"/>
      <c r="E192" s="147"/>
      <c r="F192" s="147"/>
      <c r="G192" s="147"/>
      <c r="H192" s="148"/>
      <c r="I192" s="149"/>
      <c r="J192" s="148"/>
      <c r="K192" s="117">
        <f t="shared" si="2"/>
      </c>
    </row>
    <row r="193" spans="1:11" ht="12.75">
      <c r="A193" s="145"/>
      <c r="B193" s="146"/>
      <c r="C193" s="146"/>
      <c r="D193" s="146"/>
      <c r="E193" s="147"/>
      <c r="F193" s="147"/>
      <c r="G193" s="147"/>
      <c r="H193" s="148"/>
      <c r="I193" s="149"/>
      <c r="J193" s="148"/>
      <c r="K193" s="117">
        <f t="shared" si="2"/>
      </c>
    </row>
    <row r="194" spans="1:11" ht="12.75">
      <c r="A194" s="145"/>
      <c r="B194" s="146"/>
      <c r="C194" s="146"/>
      <c r="D194" s="146"/>
      <c r="E194" s="147"/>
      <c r="F194" s="147"/>
      <c r="G194" s="147"/>
      <c r="H194" s="148"/>
      <c r="I194" s="149"/>
      <c r="J194" s="148"/>
      <c r="K194" s="117">
        <f t="shared" si="2"/>
      </c>
    </row>
    <row r="195" spans="1:11" ht="12.75">
      <c r="A195" s="145"/>
      <c r="B195" s="146"/>
      <c r="C195" s="146"/>
      <c r="D195" s="146"/>
      <c r="E195" s="147"/>
      <c r="F195" s="147"/>
      <c r="G195" s="147"/>
      <c r="H195" s="148"/>
      <c r="I195" s="149"/>
      <c r="J195" s="148"/>
      <c r="K195" s="117">
        <f t="shared" si="2"/>
      </c>
    </row>
    <row r="196" spans="1:11" ht="12.75">
      <c r="A196" s="145"/>
      <c r="B196" s="146"/>
      <c r="C196" s="146"/>
      <c r="D196" s="146"/>
      <c r="E196" s="147"/>
      <c r="F196" s="147"/>
      <c r="G196" s="147"/>
      <c r="H196" s="148"/>
      <c r="I196" s="149"/>
      <c r="J196" s="148"/>
      <c r="K196" s="117">
        <f t="shared" si="2"/>
      </c>
    </row>
    <row r="197" spans="1:11" ht="12.75">
      <c r="A197" s="145"/>
      <c r="B197" s="146"/>
      <c r="C197" s="146"/>
      <c r="D197" s="146"/>
      <c r="E197" s="147"/>
      <c r="F197" s="147"/>
      <c r="G197" s="147"/>
      <c r="H197" s="148"/>
      <c r="I197" s="149"/>
      <c r="J197" s="148"/>
      <c r="K197" s="117">
        <f t="shared" si="2"/>
      </c>
    </row>
    <row r="198" spans="1:11" ht="12.75">
      <c r="A198" s="145"/>
      <c r="B198" s="146"/>
      <c r="C198" s="146"/>
      <c r="D198" s="146"/>
      <c r="E198" s="147"/>
      <c r="F198" s="147"/>
      <c r="G198" s="147"/>
      <c r="H198" s="148"/>
      <c r="I198" s="149"/>
      <c r="J198" s="148"/>
      <c r="K198" s="117">
        <f t="shared" si="2"/>
      </c>
    </row>
    <row r="199" spans="1:11" ht="12.75">
      <c r="A199" s="145"/>
      <c r="B199" s="146"/>
      <c r="C199" s="146"/>
      <c r="D199" s="146"/>
      <c r="E199" s="147"/>
      <c r="F199" s="147"/>
      <c r="G199" s="147"/>
      <c r="H199" s="148"/>
      <c r="I199" s="149"/>
      <c r="J199" s="148"/>
      <c r="K199" s="117">
        <f t="shared" si="2"/>
      </c>
    </row>
    <row r="200" spans="1:11" ht="12.75">
      <c r="A200" s="145"/>
      <c r="B200" s="146"/>
      <c r="C200" s="146"/>
      <c r="D200" s="146"/>
      <c r="E200" s="147"/>
      <c r="F200" s="147"/>
      <c r="G200" s="147"/>
      <c r="H200" s="148"/>
      <c r="I200" s="149"/>
      <c r="J200" s="148"/>
      <c r="K200" s="117">
        <f t="shared" si="2"/>
      </c>
    </row>
    <row r="201" spans="1:11" ht="12.75">
      <c r="A201" s="145"/>
      <c r="B201" s="146"/>
      <c r="C201" s="146"/>
      <c r="D201" s="146"/>
      <c r="E201" s="147"/>
      <c r="F201" s="147"/>
      <c r="G201" s="147"/>
      <c r="H201" s="148"/>
      <c r="I201" s="149"/>
      <c r="J201" s="148"/>
      <c r="K201" s="117">
        <f t="shared" si="2"/>
      </c>
    </row>
    <row r="202" spans="1:11" ht="12.75">
      <c r="A202" s="145"/>
      <c r="B202" s="146"/>
      <c r="C202" s="146"/>
      <c r="D202" s="146"/>
      <c r="E202" s="147"/>
      <c r="F202" s="147"/>
      <c r="G202" s="147"/>
      <c r="H202" s="148"/>
      <c r="I202" s="149"/>
      <c r="J202" s="148"/>
      <c r="K202" s="117">
        <f t="shared" si="2"/>
      </c>
    </row>
    <row r="203" spans="1:11" ht="12.75">
      <c r="A203" s="145"/>
      <c r="B203" s="146"/>
      <c r="C203" s="146"/>
      <c r="D203" s="146"/>
      <c r="E203" s="147"/>
      <c r="F203" s="147"/>
      <c r="G203" s="147"/>
      <c r="H203" s="148"/>
      <c r="I203" s="149"/>
      <c r="J203" s="148"/>
      <c r="K203" s="117">
        <f t="shared" si="2"/>
      </c>
    </row>
    <row r="204" spans="1:11" ht="12.75">
      <c r="A204" s="145"/>
      <c r="B204" s="146"/>
      <c r="C204" s="146"/>
      <c r="D204" s="146"/>
      <c r="E204" s="147"/>
      <c r="F204" s="147"/>
      <c r="G204" s="147"/>
      <c r="H204" s="148"/>
      <c r="I204" s="149"/>
      <c r="J204" s="148"/>
      <c r="K204" s="117">
        <f aca="true" t="shared" si="3" ref="K204:K267">IF(H204=0,"",IF(J204&gt;0,"closed",IF(I204&gt;=$I$2,"due in "&amp;I204-$I$2&amp;" days","overdue")))</f>
      </c>
    </row>
    <row r="205" spans="1:11" ht="12.75">
      <c r="A205" s="145"/>
      <c r="B205" s="146"/>
      <c r="C205" s="146"/>
      <c r="D205" s="146"/>
      <c r="E205" s="147"/>
      <c r="F205" s="147"/>
      <c r="G205" s="147"/>
      <c r="H205" s="148"/>
      <c r="I205" s="149"/>
      <c r="J205" s="148"/>
      <c r="K205" s="117">
        <f t="shared" si="3"/>
      </c>
    </row>
    <row r="206" spans="1:11" ht="12.75">
      <c r="A206" s="145"/>
      <c r="B206" s="146"/>
      <c r="C206" s="146"/>
      <c r="D206" s="146"/>
      <c r="E206" s="147"/>
      <c r="F206" s="147"/>
      <c r="G206" s="147"/>
      <c r="H206" s="148"/>
      <c r="I206" s="149"/>
      <c r="J206" s="148"/>
      <c r="K206" s="117">
        <f t="shared" si="3"/>
      </c>
    </row>
    <row r="207" spans="1:11" ht="12.75">
      <c r="A207" s="145"/>
      <c r="B207" s="146"/>
      <c r="C207" s="146"/>
      <c r="D207" s="146"/>
      <c r="E207" s="147"/>
      <c r="F207" s="147"/>
      <c r="G207" s="147"/>
      <c r="H207" s="148"/>
      <c r="I207" s="149"/>
      <c r="J207" s="148"/>
      <c r="K207" s="117">
        <f t="shared" si="3"/>
      </c>
    </row>
    <row r="208" spans="1:11" ht="12.75">
      <c r="A208" s="145"/>
      <c r="B208" s="146"/>
      <c r="C208" s="146"/>
      <c r="D208" s="146"/>
      <c r="E208" s="147"/>
      <c r="F208" s="147"/>
      <c r="G208" s="147"/>
      <c r="H208" s="148"/>
      <c r="I208" s="149"/>
      <c r="J208" s="148"/>
      <c r="K208" s="117">
        <f t="shared" si="3"/>
      </c>
    </row>
    <row r="209" spans="1:11" ht="12.75">
      <c r="A209" s="145"/>
      <c r="B209" s="146"/>
      <c r="C209" s="146"/>
      <c r="D209" s="146"/>
      <c r="E209" s="147"/>
      <c r="F209" s="147"/>
      <c r="G209" s="147"/>
      <c r="H209" s="148"/>
      <c r="I209" s="149"/>
      <c r="J209" s="148"/>
      <c r="K209" s="117">
        <f t="shared" si="3"/>
      </c>
    </row>
    <row r="210" spans="1:11" ht="12.75">
      <c r="A210" s="145"/>
      <c r="B210" s="146"/>
      <c r="C210" s="146"/>
      <c r="D210" s="146"/>
      <c r="E210" s="147"/>
      <c r="F210" s="147"/>
      <c r="G210" s="147"/>
      <c r="H210" s="148"/>
      <c r="I210" s="149"/>
      <c r="J210" s="148"/>
      <c r="K210" s="117">
        <f t="shared" si="3"/>
      </c>
    </row>
    <row r="211" spans="1:11" ht="12.75">
      <c r="A211" s="145"/>
      <c r="B211" s="146"/>
      <c r="C211" s="146"/>
      <c r="D211" s="146"/>
      <c r="E211" s="147"/>
      <c r="F211" s="147"/>
      <c r="G211" s="147"/>
      <c r="H211" s="148"/>
      <c r="I211" s="149"/>
      <c r="J211" s="148"/>
      <c r="K211" s="117">
        <f t="shared" si="3"/>
      </c>
    </row>
    <row r="212" spans="1:11" ht="12.75">
      <c r="A212" s="145"/>
      <c r="B212" s="146"/>
      <c r="C212" s="146"/>
      <c r="D212" s="146"/>
      <c r="E212" s="147"/>
      <c r="F212" s="147"/>
      <c r="G212" s="147"/>
      <c r="H212" s="148"/>
      <c r="I212" s="149"/>
      <c r="J212" s="148"/>
      <c r="K212" s="117">
        <f t="shared" si="3"/>
      </c>
    </row>
    <row r="213" spans="1:11" ht="12.75">
      <c r="A213" s="145"/>
      <c r="B213" s="146"/>
      <c r="C213" s="146"/>
      <c r="D213" s="146"/>
      <c r="E213" s="147"/>
      <c r="F213" s="147"/>
      <c r="G213" s="147"/>
      <c r="H213" s="148"/>
      <c r="I213" s="149"/>
      <c r="J213" s="148"/>
      <c r="K213" s="117">
        <f t="shared" si="3"/>
      </c>
    </row>
    <row r="214" spans="1:11" ht="12.75">
      <c r="A214" s="145"/>
      <c r="B214" s="146"/>
      <c r="C214" s="146"/>
      <c r="D214" s="146"/>
      <c r="E214" s="147"/>
      <c r="F214" s="147"/>
      <c r="G214" s="147"/>
      <c r="H214" s="148"/>
      <c r="I214" s="149"/>
      <c r="J214" s="148"/>
      <c r="K214" s="117">
        <f t="shared" si="3"/>
      </c>
    </row>
    <row r="215" spans="1:11" ht="12.75">
      <c r="A215" s="145"/>
      <c r="B215" s="146"/>
      <c r="C215" s="146"/>
      <c r="D215" s="146"/>
      <c r="E215" s="147"/>
      <c r="F215" s="147"/>
      <c r="G215" s="147"/>
      <c r="H215" s="148"/>
      <c r="I215" s="149"/>
      <c r="J215" s="148"/>
      <c r="K215" s="117">
        <f t="shared" si="3"/>
      </c>
    </row>
    <row r="216" spans="1:11" ht="12.75">
      <c r="A216" s="145"/>
      <c r="B216" s="146"/>
      <c r="C216" s="146"/>
      <c r="D216" s="146"/>
      <c r="E216" s="147"/>
      <c r="F216" s="147"/>
      <c r="G216" s="147"/>
      <c r="H216" s="148"/>
      <c r="I216" s="149"/>
      <c r="J216" s="148"/>
      <c r="K216" s="117">
        <f t="shared" si="3"/>
      </c>
    </row>
    <row r="217" spans="1:11" ht="12.75">
      <c r="A217" s="145"/>
      <c r="B217" s="146"/>
      <c r="C217" s="146"/>
      <c r="D217" s="146"/>
      <c r="E217" s="147"/>
      <c r="F217" s="147"/>
      <c r="G217" s="147"/>
      <c r="H217" s="148"/>
      <c r="I217" s="149"/>
      <c r="J217" s="148"/>
      <c r="K217" s="117">
        <f t="shared" si="3"/>
      </c>
    </row>
    <row r="218" spans="1:11" ht="12.75">
      <c r="A218" s="145"/>
      <c r="B218" s="146"/>
      <c r="C218" s="146"/>
      <c r="D218" s="146"/>
      <c r="E218" s="147"/>
      <c r="F218" s="147"/>
      <c r="G218" s="147"/>
      <c r="H218" s="148"/>
      <c r="I218" s="149"/>
      <c r="J218" s="148"/>
      <c r="K218" s="117">
        <f t="shared" si="3"/>
      </c>
    </row>
    <row r="219" spans="1:11" ht="12.75">
      <c r="A219" s="145"/>
      <c r="B219" s="146"/>
      <c r="C219" s="146"/>
      <c r="D219" s="146"/>
      <c r="E219" s="147"/>
      <c r="F219" s="147"/>
      <c r="G219" s="147"/>
      <c r="H219" s="148"/>
      <c r="I219" s="149"/>
      <c r="J219" s="148"/>
      <c r="K219" s="117">
        <f t="shared" si="3"/>
      </c>
    </row>
    <row r="220" spans="1:11" ht="12.75">
      <c r="A220" s="145"/>
      <c r="B220" s="146"/>
      <c r="C220" s="146"/>
      <c r="D220" s="146"/>
      <c r="E220" s="147"/>
      <c r="F220" s="147"/>
      <c r="G220" s="147"/>
      <c r="H220" s="148"/>
      <c r="I220" s="149"/>
      <c r="J220" s="148"/>
      <c r="K220" s="117">
        <f t="shared" si="3"/>
      </c>
    </row>
    <row r="221" spans="1:11" ht="12.75">
      <c r="A221" s="145"/>
      <c r="B221" s="146"/>
      <c r="C221" s="146"/>
      <c r="D221" s="146"/>
      <c r="E221" s="147"/>
      <c r="F221" s="147"/>
      <c r="G221" s="147"/>
      <c r="H221" s="148"/>
      <c r="I221" s="149"/>
      <c r="J221" s="148"/>
      <c r="K221" s="117">
        <f t="shared" si="3"/>
      </c>
    </row>
    <row r="222" spans="1:11" ht="12.75">
      <c r="A222" s="145"/>
      <c r="B222" s="146"/>
      <c r="C222" s="146"/>
      <c r="D222" s="146"/>
      <c r="E222" s="147"/>
      <c r="F222" s="147"/>
      <c r="G222" s="147"/>
      <c r="H222" s="148"/>
      <c r="I222" s="149"/>
      <c r="J222" s="148"/>
      <c r="K222" s="117">
        <f t="shared" si="3"/>
      </c>
    </row>
    <row r="223" spans="1:11" ht="12.75">
      <c r="A223" s="145"/>
      <c r="B223" s="146"/>
      <c r="C223" s="146"/>
      <c r="D223" s="146"/>
      <c r="E223" s="147"/>
      <c r="F223" s="147"/>
      <c r="G223" s="147"/>
      <c r="H223" s="148"/>
      <c r="I223" s="149"/>
      <c r="J223" s="148"/>
      <c r="K223" s="117">
        <f t="shared" si="3"/>
      </c>
    </row>
    <row r="224" spans="1:11" ht="12.75">
      <c r="A224" s="145"/>
      <c r="B224" s="146"/>
      <c r="C224" s="146"/>
      <c r="D224" s="146"/>
      <c r="E224" s="147"/>
      <c r="F224" s="147"/>
      <c r="G224" s="147"/>
      <c r="H224" s="148"/>
      <c r="I224" s="149"/>
      <c r="J224" s="148"/>
      <c r="K224" s="117">
        <f t="shared" si="3"/>
      </c>
    </row>
    <row r="225" spans="1:11" ht="12.75">
      <c r="A225" s="145"/>
      <c r="B225" s="146"/>
      <c r="C225" s="146"/>
      <c r="D225" s="146"/>
      <c r="E225" s="147"/>
      <c r="F225" s="147"/>
      <c r="G225" s="147"/>
      <c r="H225" s="148"/>
      <c r="I225" s="149"/>
      <c r="J225" s="148"/>
      <c r="K225" s="117">
        <f t="shared" si="3"/>
      </c>
    </row>
    <row r="226" spans="1:11" ht="12.75">
      <c r="A226" s="145"/>
      <c r="B226" s="146"/>
      <c r="C226" s="146"/>
      <c r="D226" s="146"/>
      <c r="E226" s="147"/>
      <c r="F226" s="147"/>
      <c r="G226" s="147"/>
      <c r="H226" s="148"/>
      <c r="I226" s="149"/>
      <c r="J226" s="148"/>
      <c r="K226" s="117">
        <f t="shared" si="3"/>
      </c>
    </row>
    <row r="227" spans="1:11" ht="12.75">
      <c r="A227" s="145"/>
      <c r="B227" s="146"/>
      <c r="C227" s="146"/>
      <c r="D227" s="146"/>
      <c r="E227" s="147"/>
      <c r="F227" s="147"/>
      <c r="G227" s="147"/>
      <c r="H227" s="148"/>
      <c r="I227" s="149"/>
      <c r="J227" s="148"/>
      <c r="K227" s="117">
        <f t="shared" si="3"/>
      </c>
    </row>
    <row r="228" spans="1:11" ht="12.75">
      <c r="A228" s="145"/>
      <c r="B228" s="146"/>
      <c r="C228" s="146"/>
      <c r="D228" s="146"/>
      <c r="E228" s="147"/>
      <c r="F228" s="147"/>
      <c r="G228" s="147"/>
      <c r="H228" s="148"/>
      <c r="I228" s="149"/>
      <c r="J228" s="148"/>
      <c r="K228" s="117">
        <f t="shared" si="3"/>
      </c>
    </row>
    <row r="229" spans="1:11" ht="12.75">
      <c r="A229" s="145"/>
      <c r="B229" s="146"/>
      <c r="C229" s="146"/>
      <c r="D229" s="146"/>
      <c r="E229" s="147"/>
      <c r="F229" s="147"/>
      <c r="G229" s="147"/>
      <c r="H229" s="148"/>
      <c r="I229" s="149"/>
      <c r="J229" s="148"/>
      <c r="K229" s="117">
        <f t="shared" si="3"/>
      </c>
    </row>
    <row r="230" spans="1:11" ht="12.75">
      <c r="A230" s="145"/>
      <c r="B230" s="146"/>
      <c r="C230" s="146"/>
      <c r="D230" s="146"/>
      <c r="E230" s="147"/>
      <c r="F230" s="147"/>
      <c r="G230" s="147"/>
      <c r="H230" s="148"/>
      <c r="I230" s="149"/>
      <c r="J230" s="148"/>
      <c r="K230" s="117">
        <f t="shared" si="3"/>
      </c>
    </row>
    <row r="231" spans="1:11" ht="12.75">
      <c r="A231" s="145"/>
      <c r="B231" s="146"/>
      <c r="C231" s="146"/>
      <c r="D231" s="146"/>
      <c r="E231" s="147"/>
      <c r="F231" s="147"/>
      <c r="G231" s="147"/>
      <c r="H231" s="148"/>
      <c r="I231" s="149"/>
      <c r="J231" s="148"/>
      <c r="K231" s="117">
        <f t="shared" si="3"/>
      </c>
    </row>
    <row r="232" spans="1:11" ht="12.75">
      <c r="A232" s="145"/>
      <c r="B232" s="146"/>
      <c r="C232" s="146"/>
      <c r="D232" s="146"/>
      <c r="E232" s="147"/>
      <c r="F232" s="147"/>
      <c r="G232" s="147"/>
      <c r="H232" s="148"/>
      <c r="I232" s="149"/>
      <c r="J232" s="148"/>
      <c r="K232" s="117">
        <f t="shared" si="3"/>
      </c>
    </row>
    <row r="233" spans="1:11" ht="12.75">
      <c r="A233" s="145"/>
      <c r="B233" s="146"/>
      <c r="C233" s="146"/>
      <c r="D233" s="146"/>
      <c r="E233" s="147"/>
      <c r="F233" s="147"/>
      <c r="G233" s="147"/>
      <c r="H233" s="148"/>
      <c r="I233" s="149"/>
      <c r="J233" s="148"/>
      <c r="K233" s="117">
        <f t="shared" si="3"/>
      </c>
    </row>
    <row r="234" spans="1:11" ht="12.75">
      <c r="A234" s="145"/>
      <c r="B234" s="146"/>
      <c r="C234" s="146"/>
      <c r="D234" s="146"/>
      <c r="E234" s="147"/>
      <c r="F234" s="147"/>
      <c r="G234" s="147"/>
      <c r="H234" s="148"/>
      <c r="I234" s="149"/>
      <c r="J234" s="148"/>
      <c r="K234" s="117">
        <f t="shared" si="3"/>
      </c>
    </row>
    <row r="235" spans="1:11" ht="12.75">
      <c r="A235" s="145"/>
      <c r="B235" s="146"/>
      <c r="C235" s="146"/>
      <c r="D235" s="146"/>
      <c r="E235" s="147"/>
      <c r="F235" s="147"/>
      <c r="G235" s="147"/>
      <c r="H235" s="148"/>
      <c r="I235" s="149"/>
      <c r="J235" s="148"/>
      <c r="K235" s="117">
        <f t="shared" si="3"/>
      </c>
    </row>
    <row r="236" spans="1:11" ht="12.75">
      <c r="A236" s="145"/>
      <c r="B236" s="146"/>
      <c r="C236" s="146"/>
      <c r="D236" s="146"/>
      <c r="E236" s="147"/>
      <c r="F236" s="147"/>
      <c r="G236" s="147"/>
      <c r="H236" s="148"/>
      <c r="I236" s="149"/>
      <c r="J236" s="148"/>
      <c r="K236" s="117">
        <f t="shared" si="3"/>
      </c>
    </row>
    <row r="237" spans="1:11" ht="12.75">
      <c r="A237" s="145"/>
      <c r="B237" s="146"/>
      <c r="C237" s="146"/>
      <c r="D237" s="146"/>
      <c r="E237" s="147"/>
      <c r="F237" s="147"/>
      <c r="G237" s="147"/>
      <c r="H237" s="148"/>
      <c r="I237" s="149"/>
      <c r="J237" s="148"/>
      <c r="K237" s="117">
        <f t="shared" si="3"/>
      </c>
    </row>
    <row r="238" spans="1:11" ht="12.75">
      <c r="A238" s="145"/>
      <c r="B238" s="146"/>
      <c r="C238" s="146"/>
      <c r="D238" s="146"/>
      <c r="E238" s="147"/>
      <c r="F238" s="147"/>
      <c r="G238" s="147"/>
      <c r="H238" s="148"/>
      <c r="I238" s="149"/>
      <c r="J238" s="148"/>
      <c r="K238" s="117">
        <f t="shared" si="3"/>
      </c>
    </row>
    <row r="239" spans="1:11" ht="12.75">
      <c r="A239" s="145"/>
      <c r="B239" s="146"/>
      <c r="C239" s="146"/>
      <c r="D239" s="146"/>
      <c r="E239" s="147"/>
      <c r="F239" s="147"/>
      <c r="G239" s="147"/>
      <c r="H239" s="148"/>
      <c r="I239" s="149"/>
      <c r="J239" s="148"/>
      <c r="K239" s="117">
        <f t="shared" si="3"/>
      </c>
    </row>
    <row r="240" spans="1:11" ht="12.75">
      <c r="A240" s="145"/>
      <c r="B240" s="146"/>
      <c r="C240" s="146"/>
      <c r="D240" s="146"/>
      <c r="E240" s="147"/>
      <c r="F240" s="147"/>
      <c r="G240" s="147"/>
      <c r="H240" s="148"/>
      <c r="I240" s="149"/>
      <c r="J240" s="148"/>
      <c r="K240" s="117">
        <f t="shared" si="3"/>
      </c>
    </row>
    <row r="241" spans="1:11" ht="12.75">
      <c r="A241" s="145"/>
      <c r="B241" s="146"/>
      <c r="C241" s="146"/>
      <c r="D241" s="146"/>
      <c r="E241" s="147"/>
      <c r="F241" s="147"/>
      <c r="G241" s="147"/>
      <c r="H241" s="148"/>
      <c r="I241" s="149"/>
      <c r="J241" s="148"/>
      <c r="K241" s="117">
        <f t="shared" si="3"/>
      </c>
    </row>
    <row r="242" spans="1:11" ht="12.75">
      <c r="A242" s="145"/>
      <c r="B242" s="146"/>
      <c r="C242" s="146"/>
      <c r="D242" s="146"/>
      <c r="E242" s="147"/>
      <c r="F242" s="147"/>
      <c r="G242" s="147"/>
      <c r="H242" s="148"/>
      <c r="I242" s="149"/>
      <c r="J242" s="148"/>
      <c r="K242" s="117">
        <f t="shared" si="3"/>
      </c>
    </row>
    <row r="243" spans="1:11" ht="12.75">
      <c r="A243" s="145"/>
      <c r="B243" s="146"/>
      <c r="C243" s="146"/>
      <c r="D243" s="146"/>
      <c r="E243" s="147"/>
      <c r="F243" s="147"/>
      <c r="G243" s="147"/>
      <c r="H243" s="148"/>
      <c r="I243" s="149"/>
      <c r="J243" s="148"/>
      <c r="K243" s="117">
        <f t="shared" si="3"/>
      </c>
    </row>
    <row r="244" spans="1:11" ht="12.75">
      <c r="A244" s="145"/>
      <c r="B244" s="146"/>
      <c r="C244" s="146"/>
      <c r="D244" s="146"/>
      <c r="E244" s="147"/>
      <c r="F244" s="147"/>
      <c r="G244" s="147"/>
      <c r="H244" s="148"/>
      <c r="I244" s="149"/>
      <c r="J244" s="148"/>
      <c r="K244" s="117">
        <f t="shared" si="3"/>
      </c>
    </row>
    <row r="245" spans="1:11" ht="12.75">
      <c r="A245" s="145"/>
      <c r="B245" s="146"/>
      <c r="C245" s="146"/>
      <c r="D245" s="146"/>
      <c r="E245" s="147"/>
      <c r="F245" s="147"/>
      <c r="G245" s="147"/>
      <c r="H245" s="148"/>
      <c r="I245" s="149"/>
      <c r="J245" s="148"/>
      <c r="K245" s="117">
        <f t="shared" si="3"/>
      </c>
    </row>
    <row r="246" spans="1:11" ht="12.75">
      <c r="A246" s="145"/>
      <c r="B246" s="146"/>
      <c r="C246" s="146"/>
      <c r="D246" s="146"/>
      <c r="E246" s="147"/>
      <c r="F246" s="147"/>
      <c r="G246" s="147"/>
      <c r="H246" s="148"/>
      <c r="I246" s="149"/>
      <c r="J246" s="148"/>
      <c r="K246" s="117">
        <f t="shared" si="3"/>
      </c>
    </row>
    <row r="247" spans="1:11" ht="12.75">
      <c r="A247" s="145"/>
      <c r="B247" s="146"/>
      <c r="C247" s="146"/>
      <c r="D247" s="146"/>
      <c r="E247" s="147"/>
      <c r="F247" s="147"/>
      <c r="G247" s="147"/>
      <c r="H247" s="148"/>
      <c r="I247" s="149"/>
      <c r="J247" s="148"/>
      <c r="K247" s="117">
        <f t="shared" si="3"/>
      </c>
    </row>
    <row r="248" spans="1:11" ht="12.75">
      <c r="A248" s="145"/>
      <c r="B248" s="146"/>
      <c r="C248" s="146"/>
      <c r="D248" s="146"/>
      <c r="E248" s="147"/>
      <c r="F248" s="147"/>
      <c r="G248" s="147"/>
      <c r="H248" s="148"/>
      <c r="I248" s="149"/>
      <c r="J248" s="148"/>
      <c r="K248" s="117">
        <f t="shared" si="3"/>
      </c>
    </row>
    <row r="249" spans="1:11" ht="12.75">
      <c r="A249" s="145"/>
      <c r="B249" s="146"/>
      <c r="C249" s="146"/>
      <c r="D249" s="146"/>
      <c r="E249" s="147"/>
      <c r="F249" s="147"/>
      <c r="G249" s="147"/>
      <c r="H249" s="148"/>
      <c r="I249" s="149"/>
      <c r="J249" s="148"/>
      <c r="K249" s="117">
        <f t="shared" si="3"/>
      </c>
    </row>
    <row r="250" spans="1:11" ht="12.75">
      <c r="A250" s="145"/>
      <c r="B250" s="146"/>
      <c r="C250" s="146"/>
      <c r="D250" s="146"/>
      <c r="E250" s="147"/>
      <c r="F250" s="147"/>
      <c r="G250" s="147"/>
      <c r="H250" s="148"/>
      <c r="I250" s="149"/>
      <c r="J250" s="148"/>
      <c r="K250" s="117">
        <f t="shared" si="3"/>
      </c>
    </row>
    <row r="251" spans="1:11" ht="12.75">
      <c r="A251" s="145"/>
      <c r="B251" s="146"/>
      <c r="C251" s="146"/>
      <c r="D251" s="146"/>
      <c r="E251" s="147"/>
      <c r="F251" s="147"/>
      <c r="G251" s="147"/>
      <c r="H251" s="148"/>
      <c r="I251" s="149"/>
      <c r="J251" s="148"/>
      <c r="K251" s="117">
        <f t="shared" si="3"/>
      </c>
    </row>
    <row r="252" spans="1:11" ht="12.75">
      <c r="A252" s="145"/>
      <c r="B252" s="146"/>
      <c r="C252" s="146"/>
      <c r="D252" s="146"/>
      <c r="E252" s="147"/>
      <c r="F252" s="147"/>
      <c r="G252" s="147"/>
      <c r="H252" s="148"/>
      <c r="I252" s="149"/>
      <c r="J252" s="148"/>
      <c r="K252" s="117">
        <f t="shared" si="3"/>
      </c>
    </row>
    <row r="253" spans="1:11" ht="12.75">
      <c r="A253" s="145"/>
      <c r="B253" s="146"/>
      <c r="C253" s="146"/>
      <c r="D253" s="146"/>
      <c r="E253" s="147"/>
      <c r="F253" s="147"/>
      <c r="G253" s="147"/>
      <c r="H253" s="148"/>
      <c r="I253" s="149"/>
      <c r="J253" s="148"/>
      <c r="K253" s="117">
        <f t="shared" si="3"/>
      </c>
    </row>
    <row r="254" spans="1:11" ht="12.75">
      <c r="A254" s="145"/>
      <c r="B254" s="146"/>
      <c r="C254" s="146"/>
      <c r="D254" s="146"/>
      <c r="E254" s="147"/>
      <c r="F254" s="147"/>
      <c r="G254" s="147"/>
      <c r="H254" s="148"/>
      <c r="I254" s="149"/>
      <c r="J254" s="148"/>
      <c r="K254" s="117">
        <f t="shared" si="3"/>
      </c>
    </row>
    <row r="255" spans="1:11" ht="12.75">
      <c r="A255" s="145"/>
      <c r="B255" s="146"/>
      <c r="C255" s="146"/>
      <c r="D255" s="146"/>
      <c r="E255" s="147"/>
      <c r="F255" s="147"/>
      <c r="G255" s="147"/>
      <c r="H255" s="148"/>
      <c r="I255" s="149"/>
      <c r="J255" s="148"/>
      <c r="K255" s="117">
        <f t="shared" si="3"/>
      </c>
    </row>
    <row r="256" spans="1:11" ht="12.75">
      <c r="A256" s="145"/>
      <c r="B256" s="146"/>
      <c r="C256" s="146"/>
      <c r="D256" s="146"/>
      <c r="E256" s="147"/>
      <c r="F256" s="147"/>
      <c r="G256" s="147"/>
      <c r="H256" s="148"/>
      <c r="I256" s="149"/>
      <c r="J256" s="148"/>
      <c r="K256" s="117">
        <f t="shared" si="3"/>
      </c>
    </row>
    <row r="257" spans="1:11" ht="12.75">
      <c r="A257" s="145"/>
      <c r="B257" s="146"/>
      <c r="C257" s="146"/>
      <c r="D257" s="146"/>
      <c r="E257" s="147"/>
      <c r="F257" s="147"/>
      <c r="G257" s="147"/>
      <c r="H257" s="148"/>
      <c r="I257" s="149"/>
      <c r="J257" s="148"/>
      <c r="K257" s="117">
        <f t="shared" si="3"/>
      </c>
    </row>
    <row r="258" spans="1:11" ht="12.75">
      <c r="A258" s="145"/>
      <c r="B258" s="146"/>
      <c r="C258" s="146"/>
      <c r="D258" s="146"/>
      <c r="E258" s="147"/>
      <c r="F258" s="147"/>
      <c r="G258" s="147"/>
      <c r="H258" s="148"/>
      <c r="I258" s="149"/>
      <c r="J258" s="148"/>
      <c r="K258" s="117">
        <f t="shared" si="3"/>
      </c>
    </row>
    <row r="259" spans="1:11" ht="12.75">
      <c r="A259" s="145"/>
      <c r="B259" s="146"/>
      <c r="C259" s="146"/>
      <c r="D259" s="146"/>
      <c r="E259" s="147"/>
      <c r="F259" s="147"/>
      <c r="G259" s="147"/>
      <c r="H259" s="148"/>
      <c r="I259" s="149"/>
      <c r="J259" s="148"/>
      <c r="K259" s="117">
        <f t="shared" si="3"/>
      </c>
    </row>
    <row r="260" spans="1:11" ht="12.75">
      <c r="A260" s="145"/>
      <c r="B260" s="146"/>
      <c r="C260" s="146"/>
      <c r="D260" s="146"/>
      <c r="E260" s="147"/>
      <c r="F260" s="147"/>
      <c r="G260" s="147"/>
      <c r="H260" s="148"/>
      <c r="I260" s="149"/>
      <c r="J260" s="148"/>
      <c r="K260" s="117">
        <f t="shared" si="3"/>
      </c>
    </row>
    <row r="261" spans="1:11" ht="12.75">
      <c r="A261" s="145"/>
      <c r="B261" s="146"/>
      <c r="C261" s="146"/>
      <c r="D261" s="146"/>
      <c r="E261" s="147"/>
      <c r="F261" s="147"/>
      <c r="G261" s="147"/>
      <c r="H261" s="148"/>
      <c r="I261" s="149"/>
      <c r="J261" s="148"/>
      <c r="K261" s="117">
        <f t="shared" si="3"/>
      </c>
    </row>
    <row r="262" spans="1:11" ht="12.75">
      <c r="A262" s="145"/>
      <c r="B262" s="146"/>
      <c r="C262" s="146"/>
      <c r="D262" s="146"/>
      <c r="E262" s="147"/>
      <c r="F262" s="147"/>
      <c r="G262" s="147"/>
      <c r="H262" s="148"/>
      <c r="I262" s="149"/>
      <c r="J262" s="148"/>
      <c r="K262" s="117">
        <f t="shared" si="3"/>
      </c>
    </row>
    <row r="263" spans="1:11" ht="12.75">
      <c r="A263" s="145"/>
      <c r="B263" s="146"/>
      <c r="C263" s="146"/>
      <c r="D263" s="146"/>
      <c r="E263" s="147"/>
      <c r="F263" s="147"/>
      <c r="G263" s="147"/>
      <c r="H263" s="148"/>
      <c r="I263" s="149"/>
      <c r="J263" s="148"/>
      <c r="K263" s="117">
        <f t="shared" si="3"/>
      </c>
    </row>
    <row r="264" spans="1:11" ht="12.75">
      <c r="A264" s="145"/>
      <c r="B264" s="146"/>
      <c r="C264" s="146"/>
      <c r="D264" s="146"/>
      <c r="E264" s="147"/>
      <c r="F264" s="147"/>
      <c r="G264" s="147"/>
      <c r="H264" s="148"/>
      <c r="I264" s="149"/>
      <c r="J264" s="148"/>
      <c r="K264" s="117">
        <f t="shared" si="3"/>
      </c>
    </row>
    <row r="265" spans="1:11" ht="12.75">
      <c r="A265" s="145"/>
      <c r="B265" s="146"/>
      <c r="C265" s="146"/>
      <c r="D265" s="146"/>
      <c r="E265" s="147"/>
      <c r="F265" s="147"/>
      <c r="G265" s="147"/>
      <c r="H265" s="148"/>
      <c r="I265" s="149"/>
      <c r="J265" s="148"/>
      <c r="K265" s="117">
        <f t="shared" si="3"/>
      </c>
    </row>
    <row r="266" spans="1:11" ht="12.75">
      <c r="A266" s="145"/>
      <c r="B266" s="146"/>
      <c r="C266" s="146"/>
      <c r="D266" s="146"/>
      <c r="E266" s="147"/>
      <c r="F266" s="147"/>
      <c r="G266" s="147"/>
      <c r="H266" s="148"/>
      <c r="I266" s="149"/>
      <c r="J266" s="148"/>
      <c r="K266" s="117">
        <f t="shared" si="3"/>
      </c>
    </row>
    <row r="267" spans="1:11" ht="12.75">
      <c r="A267" s="145"/>
      <c r="B267" s="146"/>
      <c r="C267" s="146"/>
      <c r="D267" s="146"/>
      <c r="E267" s="147"/>
      <c r="F267" s="147"/>
      <c r="G267" s="147"/>
      <c r="H267" s="148"/>
      <c r="I267" s="149"/>
      <c r="J267" s="148"/>
      <c r="K267" s="117">
        <f t="shared" si="3"/>
      </c>
    </row>
    <row r="268" spans="1:11" ht="12.75">
      <c r="A268" s="145"/>
      <c r="B268" s="146"/>
      <c r="C268" s="146"/>
      <c r="D268" s="146"/>
      <c r="E268" s="147"/>
      <c r="F268" s="147"/>
      <c r="G268" s="147"/>
      <c r="H268" s="148"/>
      <c r="I268" s="149"/>
      <c r="J268" s="148"/>
      <c r="K268" s="117">
        <f aca="true" t="shared" si="4" ref="K268:K323">IF(H268=0,"",IF(J268&gt;0,"closed",IF(I268&gt;=$I$2,"due in "&amp;I268-$I$2&amp;" days","overdue")))</f>
      </c>
    </row>
    <row r="269" spans="1:11" ht="12.75">
      <c r="A269" s="145"/>
      <c r="B269" s="146"/>
      <c r="C269" s="146"/>
      <c r="D269" s="146"/>
      <c r="E269" s="147"/>
      <c r="F269" s="147"/>
      <c r="G269" s="147"/>
      <c r="H269" s="148"/>
      <c r="I269" s="149"/>
      <c r="J269" s="148"/>
      <c r="K269" s="117">
        <f t="shared" si="4"/>
      </c>
    </row>
    <row r="270" spans="1:11" ht="12.75">
      <c r="A270" s="145"/>
      <c r="B270" s="146"/>
      <c r="C270" s="146"/>
      <c r="D270" s="146"/>
      <c r="E270" s="147"/>
      <c r="F270" s="147"/>
      <c r="G270" s="147"/>
      <c r="H270" s="148"/>
      <c r="I270" s="149"/>
      <c r="J270" s="148"/>
      <c r="K270" s="117">
        <f t="shared" si="4"/>
      </c>
    </row>
    <row r="271" spans="1:11" ht="12.75">
      <c r="A271" s="145"/>
      <c r="B271" s="146"/>
      <c r="C271" s="146"/>
      <c r="D271" s="146"/>
      <c r="E271" s="147"/>
      <c r="F271" s="147"/>
      <c r="G271" s="147"/>
      <c r="H271" s="148"/>
      <c r="I271" s="149"/>
      <c r="J271" s="148"/>
      <c r="K271" s="117">
        <f t="shared" si="4"/>
      </c>
    </row>
    <row r="272" spans="1:11" ht="12.75">
      <c r="A272" s="145"/>
      <c r="B272" s="146"/>
      <c r="C272" s="146"/>
      <c r="D272" s="146"/>
      <c r="E272" s="147"/>
      <c r="F272" s="147"/>
      <c r="G272" s="147"/>
      <c r="H272" s="148"/>
      <c r="I272" s="149"/>
      <c r="J272" s="148"/>
      <c r="K272" s="117">
        <f t="shared" si="4"/>
      </c>
    </row>
    <row r="273" spans="1:11" ht="12.75">
      <c r="A273" s="145"/>
      <c r="B273" s="146"/>
      <c r="C273" s="146"/>
      <c r="D273" s="146"/>
      <c r="E273" s="147"/>
      <c r="F273" s="147"/>
      <c r="G273" s="147"/>
      <c r="H273" s="148"/>
      <c r="I273" s="149"/>
      <c r="J273" s="148"/>
      <c r="K273" s="117">
        <f t="shared" si="4"/>
      </c>
    </row>
    <row r="274" spans="1:11" ht="12.75">
      <c r="A274" s="145"/>
      <c r="B274" s="146"/>
      <c r="C274" s="146"/>
      <c r="D274" s="146"/>
      <c r="E274" s="147"/>
      <c r="F274" s="147"/>
      <c r="G274" s="147"/>
      <c r="H274" s="148"/>
      <c r="I274" s="149"/>
      <c r="J274" s="148"/>
      <c r="K274" s="117">
        <f t="shared" si="4"/>
      </c>
    </row>
    <row r="275" spans="1:11" ht="12.75">
      <c r="A275" s="145"/>
      <c r="B275" s="146"/>
      <c r="C275" s="146"/>
      <c r="D275" s="146"/>
      <c r="E275" s="147"/>
      <c r="F275" s="147"/>
      <c r="G275" s="147"/>
      <c r="H275" s="148"/>
      <c r="I275" s="149"/>
      <c r="J275" s="148"/>
      <c r="K275" s="117">
        <f t="shared" si="4"/>
      </c>
    </row>
    <row r="276" spans="1:11" ht="12.75">
      <c r="A276" s="145"/>
      <c r="B276" s="146"/>
      <c r="C276" s="146"/>
      <c r="D276" s="146"/>
      <c r="E276" s="147"/>
      <c r="F276" s="147"/>
      <c r="G276" s="147"/>
      <c r="H276" s="148"/>
      <c r="I276" s="149"/>
      <c r="J276" s="148"/>
      <c r="K276" s="117">
        <f t="shared" si="4"/>
      </c>
    </row>
    <row r="277" spans="1:11" ht="12.75">
      <c r="A277" s="145"/>
      <c r="B277" s="146"/>
      <c r="C277" s="146"/>
      <c r="D277" s="146"/>
      <c r="E277" s="147"/>
      <c r="F277" s="147"/>
      <c r="G277" s="147"/>
      <c r="H277" s="148"/>
      <c r="I277" s="149"/>
      <c r="J277" s="148"/>
      <c r="K277" s="117">
        <f t="shared" si="4"/>
      </c>
    </row>
    <row r="278" spans="1:11" ht="12.75">
      <c r="A278" s="145"/>
      <c r="B278" s="146"/>
      <c r="C278" s="146"/>
      <c r="D278" s="146"/>
      <c r="E278" s="147"/>
      <c r="F278" s="147"/>
      <c r="G278" s="147"/>
      <c r="H278" s="148"/>
      <c r="I278" s="149"/>
      <c r="J278" s="148"/>
      <c r="K278" s="117">
        <f t="shared" si="4"/>
      </c>
    </row>
    <row r="279" spans="1:11" ht="12.75">
      <c r="A279" s="145"/>
      <c r="B279" s="146"/>
      <c r="C279" s="146"/>
      <c r="D279" s="146"/>
      <c r="E279" s="147"/>
      <c r="F279" s="147"/>
      <c r="G279" s="147"/>
      <c r="H279" s="148"/>
      <c r="I279" s="149"/>
      <c r="J279" s="148"/>
      <c r="K279" s="117">
        <f t="shared" si="4"/>
      </c>
    </row>
    <row r="280" spans="1:11" ht="12.75">
      <c r="A280" s="145"/>
      <c r="B280" s="146"/>
      <c r="C280" s="146"/>
      <c r="D280" s="146"/>
      <c r="E280" s="147"/>
      <c r="F280" s="147"/>
      <c r="G280" s="147"/>
      <c r="H280" s="148"/>
      <c r="I280" s="149"/>
      <c r="J280" s="148"/>
      <c r="K280" s="117">
        <f t="shared" si="4"/>
      </c>
    </row>
    <row r="281" spans="1:11" ht="12.75">
      <c r="A281" s="145"/>
      <c r="B281" s="146"/>
      <c r="C281" s="146"/>
      <c r="D281" s="146"/>
      <c r="E281" s="147"/>
      <c r="F281" s="147"/>
      <c r="G281" s="147"/>
      <c r="H281" s="148"/>
      <c r="I281" s="149"/>
      <c r="J281" s="148"/>
      <c r="K281" s="117">
        <f t="shared" si="4"/>
      </c>
    </row>
    <row r="282" spans="1:11" ht="12.75">
      <c r="A282" s="145"/>
      <c r="B282" s="146"/>
      <c r="C282" s="146"/>
      <c r="D282" s="146"/>
      <c r="E282" s="147"/>
      <c r="F282" s="147"/>
      <c r="G282" s="147"/>
      <c r="H282" s="148"/>
      <c r="I282" s="149"/>
      <c r="J282" s="148"/>
      <c r="K282" s="117">
        <f t="shared" si="4"/>
      </c>
    </row>
    <row r="283" spans="1:11" ht="12.75">
      <c r="A283" s="145"/>
      <c r="B283" s="146"/>
      <c r="C283" s="146"/>
      <c r="D283" s="146"/>
      <c r="E283" s="147"/>
      <c r="F283" s="147"/>
      <c r="G283" s="147"/>
      <c r="H283" s="148"/>
      <c r="I283" s="149"/>
      <c r="J283" s="148"/>
      <c r="K283" s="117">
        <f t="shared" si="4"/>
      </c>
    </row>
    <row r="284" spans="1:11" ht="12.75">
      <c r="A284" s="145"/>
      <c r="B284" s="146"/>
      <c r="C284" s="146"/>
      <c r="D284" s="146"/>
      <c r="E284" s="147"/>
      <c r="F284" s="147"/>
      <c r="G284" s="147"/>
      <c r="H284" s="148"/>
      <c r="I284" s="149"/>
      <c r="J284" s="148"/>
      <c r="K284" s="117">
        <f t="shared" si="4"/>
      </c>
    </row>
    <row r="285" spans="1:11" ht="12.75">
      <c r="A285" s="145"/>
      <c r="B285" s="146"/>
      <c r="C285" s="146"/>
      <c r="D285" s="146"/>
      <c r="E285" s="147"/>
      <c r="F285" s="147"/>
      <c r="G285" s="147"/>
      <c r="H285" s="148"/>
      <c r="I285" s="149"/>
      <c r="J285" s="148"/>
      <c r="K285" s="117">
        <f t="shared" si="4"/>
      </c>
    </row>
    <row r="286" spans="1:11" ht="12.75">
      <c r="A286" s="145"/>
      <c r="B286" s="146"/>
      <c r="C286" s="146"/>
      <c r="D286" s="146"/>
      <c r="E286" s="147"/>
      <c r="F286" s="147"/>
      <c r="G286" s="147"/>
      <c r="H286" s="148"/>
      <c r="I286" s="149"/>
      <c r="J286" s="148"/>
      <c r="K286" s="117">
        <f t="shared" si="4"/>
      </c>
    </row>
    <row r="287" spans="1:11" ht="12.75">
      <c r="A287" s="145"/>
      <c r="B287" s="146"/>
      <c r="C287" s="146"/>
      <c r="D287" s="146"/>
      <c r="E287" s="147"/>
      <c r="F287" s="147"/>
      <c r="G287" s="147"/>
      <c r="H287" s="148"/>
      <c r="I287" s="149"/>
      <c r="J287" s="148"/>
      <c r="K287" s="117">
        <f t="shared" si="4"/>
      </c>
    </row>
    <row r="288" spans="1:11" ht="12.75">
      <c r="A288" s="145"/>
      <c r="B288" s="146"/>
      <c r="C288" s="146"/>
      <c r="D288" s="146"/>
      <c r="E288" s="147"/>
      <c r="F288" s="147"/>
      <c r="G288" s="147"/>
      <c r="H288" s="148"/>
      <c r="I288" s="149"/>
      <c r="J288" s="148"/>
      <c r="K288" s="117">
        <f t="shared" si="4"/>
      </c>
    </row>
    <row r="289" spans="1:11" ht="12.75">
      <c r="A289" s="145"/>
      <c r="B289" s="146"/>
      <c r="C289" s="146"/>
      <c r="D289" s="146"/>
      <c r="E289" s="147"/>
      <c r="F289" s="147"/>
      <c r="G289" s="147"/>
      <c r="H289" s="148"/>
      <c r="I289" s="149"/>
      <c r="J289" s="148"/>
      <c r="K289" s="117">
        <f t="shared" si="4"/>
      </c>
    </row>
    <row r="290" spans="1:11" ht="12.75">
      <c r="A290" s="145"/>
      <c r="B290" s="146"/>
      <c r="C290" s="146"/>
      <c r="D290" s="146"/>
      <c r="E290" s="147"/>
      <c r="F290" s="147"/>
      <c r="G290" s="147"/>
      <c r="H290" s="148"/>
      <c r="I290" s="149"/>
      <c r="J290" s="148"/>
      <c r="K290" s="117">
        <f t="shared" si="4"/>
      </c>
    </row>
    <row r="291" spans="1:11" ht="12.75">
      <c r="A291" s="145"/>
      <c r="B291" s="146"/>
      <c r="C291" s="146"/>
      <c r="D291" s="146"/>
      <c r="E291" s="147"/>
      <c r="F291" s="147"/>
      <c r="G291" s="147"/>
      <c r="H291" s="148"/>
      <c r="I291" s="149"/>
      <c r="J291" s="148"/>
      <c r="K291" s="117">
        <f t="shared" si="4"/>
      </c>
    </row>
    <row r="292" spans="1:11" ht="12.75">
      <c r="A292" s="145"/>
      <c r="B292" s="146"/>
      <c r="C292" s="146"/>
      <c r="D292" s="146"/>
      <c r="E292" s="147"/>
      <c r="F292" s="147"/>
      <c r="G292" s="147"/>
      <c r="H292" s="148"/>
      <c r="I292" s="149"/>
      <c r="J292" s="148"/>
      <c r="K292" s="117">
        <f t="shared" si="4"/>
      </c>
    </row>
    <row r="293" spans="1:11" ht="12.75">
      <c r="A293" s="145"/>
      <c r="B293" s="146"/>
      <c r="C293" s="146"/>
      <c r="D293" s="146"/>
      <c r="E293" s="147"/>
      <c r="F293" s="147"/>
      <c r="G293" s="147"/>
      <c r="H293" s="148"/>
      <c r="I293" s="149"/>
      <c r="J293" s="148"/>
      <c r="K293" s="117">
        <f t="shared" si="4"/>
      </c>
    </row>
    <row r="294" spans="1:11" ht="12.75">
      <c r="A294" s="145"/>
      <c r="B294" s="146"/>
      <c r="C294" s="146"/>
      <c r="D294" s="146"/>
      <c r="E294" s="147"/>
      <c r="F294" s="147"/>
      <c r="G294" s="147"/>
      <c r="H294" s="148"/>
      <c r="I294" s="149"/>
      <c r="J294" s="148"/>
      <c r="K294" s="117">
        <f t="shared" si="4"/>
      </c>
    </row>
    <row r="295" spans="1:11" ht="12.75">
      <c r="A295" s="145"/>
      <c r="B295" s="146"/>
      <c r="C295" s="146"/>
      <c r="D295" s="146"/>
      <c r="E295" s="147"/>
      <c r="F295" s="147"/>
      <c r="G295" s="147"/>
      <c r="H295" s="148"/>
      <c r="I295" s="149"/>
      <c r="J295" s="148"/>
      <c r="K295" s="117">
        <f t="shared" si="4"/>
      </c>
    </row>
    <row r="296" spans="1:11" ht="12.75">
      <c r="A296" s="145"/>
      <c r="B296" s="146"/>
      <c r="C296" s="146"/>
      <c r="D296" s="146"/>
      <c r="E296" s="147"/>
      <c r="F296" s="147"/>
      <c r="G296" s="147"/>
      <c r="H296" s="148"/>
      <c r="I296" s="149"/>
      <c r="J296" s="148"/>
      <c r="K296" s="117">
        <f t="shared" si="4"/>
      </c>
    </row>
    <row r="297" spans="1:11" ht="12.75">
      <c r="A297" s="145"/>
      <c r="B297" s="146"/>
      <c r="C297" s="146"/>
      <c r="D297" s="146"/>
      <c r="E297" s="147"/>
      <c r="F297" s="147"/>
      <c r="G297" s="147"/>
      <c r="H297" s="148"/>
      <c r="I297" s="149"/>
      <c r="J297" s="148"/>
      <c r="K297" s="117">
        <f t="shared" si="4"/>
      </c>
    </row>
    <row r="298" spans="1:11" ht="12.75">
      <c r="A298" s="145"/>
      <c r="B298" s="146"/>
      <c r="C298" s="146"/>
      <c r="D298" s="146"/>
      <c r="E298" s="147"/>
      <c r="F298" s="147"/>
      <c r="G298" s="147"/>
      <c r="H298" s="148"/>
      <c r="I298" s="149"/>
      <c r="J298" s="148"/>
      <c r="K298" s="117">
        <f t="shared" si="4"/>
      </c>
    </row>
    <row r="299" spans="1:11" ht="12.75">
      <c r="A299" s="145"/>
      <c r="B299" s="146"/>
      <c r="C299" s="146"/>
      <c r="D299" s="146"/>
      <c r="E299" s="147"/>
      <c r="F299" s="147"/>
      <c r="G299" s="147"/>
      <c r="H299" s="148"/>
      <c r="I299" s="149"/>
      <c r="J299" s="148"/>
      <c r="K299" s="117">
        <f t="shared" si="4"/>
      </c>
    </row>
    <row r="300" spans="1:11" ht="12.75">
      <c r="A300" s="145"/>
      <c r="B300" s="146"/>
      <c r="C300" s="146"/>
      <c r="D300" s="146"/>
      <c r="E300" s="147"/>
      <c r="F300" s="147"/>
      <c r="G300" s="147"/>
      <c r="H300" s="148"/>
      <c r="I300" s="149"/>
      <c r="J300" s="148"/>
      <c r="K300" s="117">
        <f t="shared" si="4"/>
      </c>
    </row>
    <row r="301" spans="1:11" ht="12.75">
      <c r="A301" s="145"/>
      <c r="B301" s="146"/>
      <c r="C301" s="146"/>
      <c r="D301" s="146"/>
      <c r="E301" s="147"/>
      <c r="F301" s="147"/>
      <c r="G301" s="147"/>
      <c r="H301" s="148"/>
      <c r="I301" s="149"/>
      <c r="J301" s="148"/>
      <c r="K301" s="117">
        <f t="shared" si="4"/>
      </c>
    </row>
    <row r="302" spans="1:11" ht="12.75">
      <c r="A302" s="145"/>
      <c r="B302" s="146"/>
      <c r="C302" s="146"/>
      <c r="D302" s="146"/>
      <c r="E302" s="147"/>
      <c r="F302" s="147"/>
      <c r="G302" s="147"/>
      <c r="H302" s="148"/>
      <c r="I302" s="149"/>
      <c r="J302" s="148"/>
      <c r="K302" s="117">
        <f t="shared" si="4"/>
      </c>
    </row>
    <row r="303" spans="1:11" ht="12.75">
      <c r="A303" s="145"/>
      <c r="B303" s="146"/>
      <c r="C303" s="146"/>
      <c r="D303" s="146"/>
      <c r="E303" s="147"/>
      <c r="F303" s="147"/>
      <c r="G303" s="147"/>
      <c r="H303" s="148"/>
      <c r="I303" s="149"/>
      <c r="J303" s="148"/>
      <c r="K303" s="117">
        <f t="shared" si="4"/>
      </c>
    </row>
    <row r="304" spans="1:11" ht="12.75">
      <c r="A304" s="145"/>
      <c r="B304" s="146"/>
      <c r="C304" s="146"/>
      <c r="D304" s="146"/>
      <c r="E304" s="147"/>
      <c r="F304" s="147"/>
      <c r="G304" s="147"/>
      <c r="H304" s="148"/>
      <c r="I304" s="149"/>
      <c r="J304" s="148"/>
      <c r="K304" s="117">
        <f t="shared" si="4"/>
      </c>
    </row>
    <row r="305" spans="1:11" ht="12.75">
      <c r="A305" s="145"/>
      <c r="B305" s="146"/>
      <c r="C305" s="146"/>
      <c r="D305" s="146"/>
      <c r="E305" s="147"/>
      <c r="F305" s="147"/>
      <c r="G305" s="147"/>
      <c r="H305" s="148"/>
      <c r="I305" s="149"/>
      <c r="J305" s="148"/>
      <c r="K305" s="117">
        <f t="shared" si="4"/>
      </c>
    </row>
    <row r="306" spans="1:11" ht="12.75">
      <c r="A306" s="145"/>
      <c r="B306" s="146"/>
      <c r="C306" s="146"/>
      <c r="D306" s="146"/>
      <c r="E306" s="147"/>
      <c r="F306" s="147"/>
      <c r="G306" s="147"/>
      <c r="H306" s="148"/>
      <c r="I306" s="149"/>
      <c r="J306" s="148"/>
      <c r="K306" s="117">
        <f t="shared" si="4"/>
      </c>
    </row>
    <row r="307" spans="1:11" ht="12.75">
      <c r="A307" s="145"/>
      <c r="B307" s="146"/>
      <c r="C307" s="146"/>
      <c r="D307" s="146"/>
      <c r="E307" s="147"/>
      <c r="F307" s="147"/>
      <c r="G307" s="147"/>
      <c r="H307" s="148"/>
      <c r="I307" s="149"/>
      <c r="J307" s="148"/>
      <c r="K307" s="117">
        <f t="shared" si="4"/>
      </c>
    </row>
    <row r="308" spans="1:11" ht="12.75">
      <c r="A308" s="145"/>
      <c r="B308" s="146"/>
      <c r="C308" s="146"/>
      <c r="D308" s="146"/>
      <c r="E308" s="147"/>
      <c r="F308" s="147"/>
      <c r="G308" s="147"/>
      <c r="H308" s="148"/>
      <c r="I308" s="149"/>
      <c r="J308" s="148"/>
      <c r="K308" s="117">
        <f t="shared" si="4"/>
      </c>
    </row>
    <row r="309" spans="1:11" ht="12.75">
      <c r="A309" s="145"/>
      <c r="B309" s="146"/>
      <c r="C309" s="146"/>
      <c r="D309" s="146"/>
      <c r="E309" s="147"/>
      <c r="F309" s="147"/>
      <c r="G309" s="147"/>
      <c r="H309" s="148"/>
      <c r="I309" s="149"/>
      <c r="J309" s="148"/>
      <c r="K309" s="117">
        <f t="shared" si="4"/>
      </c>
    </row>
    <row r="310" spans="1:11" ht="12.75">
      <c r="A310" s="145"/>
      <c r="B310" s="146"/>
      <c r="C310" s="146"/>
      <c r="D310" s="146"/>
      <c r="E310" s="147"/>
      <c r="F310" s="147"/>
      <c r="G310" s="147"/>
      <c r="H310" s="148"/>
      <c r="I310" s="149"/>
      <c r="J310" s="148"/>
      <c r="K310" s="117">
        <f t="shared" si="4"/>
      </c>
    </row>
    <row r="311" spans="1:11" ht="12.75">
      <c r="A311" s="145"/>
      <c r="B311" s="146"/>
      <c r="C311" s="146"/>
      <c r="D311" s="146"/>
      <c r="E311" s="147"/>
      <c r="F311" s="147"/>
      <c r="G311" s="147"/>
      <c r="H311" s="148"/>
      <c r="I311" s="149"/>
      <c r="J311" s="148"/>
      <c r="K311" s="117">
        <f t="shared" si="4"/>
      </c>
    </row>
    <row r="312" spans="1:11" ht="12.75">
      <c r="A312" s="145"/>
      <c r="B312" s="146"/>
      <c r="C312" s="146"/>
      <c r="D312" s="146"/>
      <c r="E312" s="147"/>
      <c r="F312" s="147"/>
      <c r="G312" s="147"/>
      <c r="H312" s="148"/>
      <c r="I312" s="149"/>
      <c r="J312" s="148"/>
      <c r="K312" s="117">
        <f t="shared" si="4"/>
      </c>
    </row>
    <row r="313" spans="1:11" ht="12.75">
      <c r="A313" s="145"/>
      <c r="B313" s="146"/>
      <c r="C313" s="146"/>
      <c r="D313" s="146"/>
      <c r="E313" s="147"/>
      <c r="F313" s="147"/>
      <c r="G313" s="147"/>
      <c r="H313" s="148"/>
      <c r="I313" s="149"/>
      <c r="J313" s="148"/>
      <c r="K313" s="117">
        <f t="shared" si="4"/>
      </c>
    </row>
    <row r="314" spans="1:11" ht="12.75">
      <c r="A314" s="145"/>
      <c r="B314" s="146"/>
      <c r="C314" s="146"/>
      <c r="D314" s="146"/>
      <c r="E314" s="147"/>
      <c r="F314" s="147"/>
      <c r="G314" s="147"/>
      <c r="H314" s="148"/>
      <c r="I314" s="149"/>
      <c r="J314" s="148"/>
      <c r="K314" s="117">
        <f t="shared" si="4"/>
      </c>
    </row>
    <row r="315" spans="1:11" ht="12.75">
      <c r="A315" s="145"/>
      <c r="B315" s="146"/>
      <c r="C315" s="146"/>
      <c r="D315" s="146"/>
      <c r="E315" s="147"/>
      <c r="F315" s="147"/>
      <c r="G315" s="147"/>
      <c r="H315" s="148"/>
      <c r="I315" s="149"/>
      <c r="J315" s="148"/>
      <c r="K315" s="117">
        <f t="shared" si="4"/>
      </c>
    </row>
    <row r="316" spans="1:11" ht="12.75">
      <c r="A316" s="145"/>
      <c r="B316" s="146"/>
      <c r="C316" s="146"/>
      <c r="D316" s="146"/>
      <c r="E316" s="147"/>
      <c r="F316" s="147"/>
      <c r="G316" s="147"/>
      <c r="H316" s="148"/>
      <c r="I316" s="149"/>
      <c r="J316" s="148"/>
      <c r="K316" s="117">
        <f t="shared" si="4"/>
      </c>
    </row>
    <row r="317" spans="1:11" ht="12.75">
      <c r="A317" s="145"/>
      <c r="B317" s="146"/>
      <c r="C317" s="146"/>
      <c r="D317" s="146"/>
      <c r="E317" s="147"/>
      <c r="F317" s="147"/>
      <c r="G317" s="147"/>
      <c r="H317" s="148"/>
      <c r="I317" s="149"/>
      <c r="J317" s="148"/>
      <c r="K317" s="117">
        <f t="shared" si="4"/>
      </c>
    </row>
    <row r="318" spans="1:11" ht="12.75">
      <c r="A318" s="145"/>
      <c r="B318" s="146"/>
      <c r="C318" s="146"/>
      <c r="D318" s="146"/>
      <c r="E318" s="147"/>
      <c r="F318" s="147"/>
      <c r="G318" s="147"/>
      <c r="H318" s="148"/>
      <c r="I318" s="149"/>
      <c r="J318" s="148"/>
      <c r="K318" s="117">
        <f t="shared" si="4"/>
      </c>
    </row>
    <row r="319" spans="1:11" ht="12.75">
      <c r="A319" s="145"/>
      <c r="B319" s="146"/>
      <c r="C319" s="146"/>
      <c r="D319" s="146"/>
      <c r="E319" s="147"/>
      <c r="F319" s="147"/>
      <c r="G319" s="147"/>
      <c r="H319" s="148"/>
      <c r="I319" s="149"/>
      <c r="J319" s="148"/>
      <c r="K319" s="117">
        <f t="shared" si="4"/>
      </c>
    </row>
    <row r="320" spans="1:11" ht="12.75">
      <c r="A320" s="145"/>
      <c r="B320" s="146"/>
      <c r="C320" s="146"/>
      <c r="D320" s="146"/>
      <c r="E320" s="147"/>
      <c r="F320" s="147"/>
      <c r="G320" s="147"/>
      <c r="H320" s="148"/>
      <c r="I320" s="149"/>
      <c r="J320" s="148"/>
      <c r="K320" s="117">
        <f t="shared" si="4"/>
      </c>
    </row>
    <row r="321" spans="1:11" ht="12.75">
      <c r="A321" s="145"/>
      <c r="B321" s="146"/>
      <c r="C321" s="146"/>
      <c r="D321" s="146"/>
      <c r="E321" s="147"/>
      <c r="F321" s="147"/>
      <c r="G321" s="147"/>
      <c r="H321" s="148"/>
      <c r="I321" s="149"/>
      <c r="J321" s="148"/>
      <c r="K321" s="117">
        <f t="shared" si="4"/>
      </c>
    </row>
    <row r="322" spans="1:11" ht="12.75">
      <c r="A322" s="145"/>
      <c r="B322" s="146"/>
      <c r="C322" s="146"/>
      <c r="D322" s="146"/>
      <c r="E322" s="147"/>
      <c r="F322" s="147"/>
      <c r="G322" s="147"/>
      <c r="H322" s="148"/>
      <c r="I322" s="149"/>
      <c r="J322" s="148"/>
      <c r="K322" s="117">
        <f t="shared" si="4"/>
      </c>
    </row>
    <row r="323" spans="1:11" ht="12.75">
      <c r="A323" s="145"/>
      <c r="B323" s="146"/>
      <c r="C323" s="146"/>
      <c r="D323" s="146"/>
      <c r="E323" s="147"/>
      <c r="F323" s="147"/>
      <c r="G323" s="147"/>
      <c r="H323" s="148"/>
      <c r="I323" s="149"/>
      <c r="J323" s="148"/>
      <c r="K323" s="117">
        <f t="shared" si="4"/>
      </c>
    </row>
  </sheetData>
  <sheetProtection/>
  <mergeCells count="1">
    <mergeCell ref="C1:D2"/>
  </mergeCells>
  <conditionalFormatting sqref="K5:K11">
    <cfRule type="cellIs" priority="7" dxfId="2" operator="equal" stopIfTrue="1">
      <formula>"overdue"</formula>
    </cfRule>
    <cfRule type="expression" priority="8" dxfId="1" stopIfTrue="1">
      <formula>AND($H5&gt;0,$J5=0,($I5-TODAY())&lt;=myCriticaltime)</formula>
    </cfRule>
    <cfRule type="cellIs" priority="9" dxfId="0" operator="equal" stopIfTrue="1">
      <formula>"closed"</formula>
    </cfRule>
  </conditionalFormatting>
  <conditionalFormatting sqref="A5:J323">
    <cfRule type="expression" priority="10" dxfId="0" stopIfTrue="1">
      <formula>$K5="closed"</formula>
    </cfRule>
    <cfRule type="expression" priority="11" dxfId="5" stopIfTrue="1">
      <formula>$G5="Urgent"</formula>
    </cfRule>
  </conditionalFormatting>
  <conditionalFormatting sqref="I37:I38">
    <cfRule type="timePeriod" priority="4" dxfId="3" stopIfTrue="1" timePeriod="lastWeek">
      <formula>AND(TODAY()-ROUNDDOWN(I37,0)&gt;=(WEEKDAY(TODAY())),TODAY()-ROUNDDOWN(I37,0)&lt;(WEEKDAY(TODAY())+7))</formula>
    </cfRule>
    <cfRule type="timePeriod" priority="5" dxfId="3" stopIfTrue="1" timePeriod="lastWeek">
      <formula>AND(TODAY()-ROUNDDOWN(I37,0)&gt;=(WEEKDAY(TODAY())),TODAY()-ROUNDDOWN(I37,0)&lt;(WEEKDAY(TODAY())+7))</formula>
    </cfRule>
    <cfRule type="colorScale" priority="6" dxfId="0">
      <colorScale>
        <cfvo type="min" val="0"/>
        <cfvo type="percentile" val="50"/>
        <cfvo type="max"/>
        <color rgb="FFF8696B"/>
        <color rgb="FFFFEB84"/>
        <color rgb="FF63BE7B"/>
      </colorScale>
    </cfRule>
  </conditionalFormatting>
  <conditionalFormatting sqref="K12:K323">
    <cfRule type="cellIs" priority="1" dxfId="2" operator="equal" stopIfTrue="1">
      <formula>"overdue"</formula>
    </cfRule>
    <cfRule type="expression" priority="2" dxfId="1" stopIfTrue="1">
      <formula>AND($H12&gt;0,$J12=0,($I12-TODAY())&lt;=myCriticaltime)</formula>
    </cfRule>
    <cfRule type="cellIs" priority="3" dxfId="0" operator="equal" stopIfTrue="1">
      <formula>"closed"</formula>
    </cfRule>
  </conditionalFormatting>
  <dataValidations count="4">
    <dataValidation type="list" showErrorMessage="1" errorTitle="Input error" error="Please select a valid sub-project (drop-down list)." sqref="E5:E323">
      <formula1>mySubprojects</formula1>
    </dataValidation>
    <dataValidation type="list" showErrorMessage="1" errorTitle="Input error" error="Please select a valid resource (drop-down list)." sqref="F5:F323">
      <formula1>myResources</formula1>
    </dataValidation>
    <dataValidation type="list" allowBlank="1" showErrorMessage="1" errorTitle="Input error" error="Please select a valid priority (drop-down list)." sqref="G5:G323">
      <formula1>myPriority</formula1>
    </dataValidation>
    <dataValidation type="date" allowBlank="1" showInputMessage="1" showErrorMessage="1" errorTitle="Invalid date" error="Please insert a date between project start date and project end date." sqref="H5:J323">
      <formula1>myProjectStart</formula1>
      <formula2>myProjectEnd</formula2>
    </dataValidation>
  </dataValidations>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sheetPr>
    <tabColor rgb="FF002060"/>
    <pageSetUpPr fitToPage="1"/>
  </sheetPr>
  <dimension ref="A1:S47"/>
  <sheetViews>
    <sheetView zoomScale="80" zoomScaleNormal="80" zoomScalePageLayoutView="0" workbookViewId="0" topLeftCell="A1">
      <selection activeCell="R32" sqref="R32"/>
    </sheetView>
  </sheetViews>
  <sheetFormatPr defaultColWidth="9.140625" defaultRowHeight="12.75"/>
  <cols>
    <col min="1" max="1" width="32.28125" style="0" customWidth="1"/>
    <col min="2" max="2" width="10.7109375" style="0" hidden="1" customWidth="1"/>
    <col min="3" max="3" width="15.28125" style="0" customWidth="1"/>
    <col min="4" max="4" width="11.8515625" style="0" customWidth="1"/>
    <col min="5" max="5" width="12.28125" style="0" customWidth="1"/>
    <col min="6" max="6" width="17.00390625" style="0" customWidth="1"/>
    <col min="7" max="7" width="14.421875" style="0" customWidth="1"/>
    <col min="8" max="8" width="16.28125" style="0" customWidth="1"/>
    <col min="9" max="9" width="12.8515625" style="0" customWidth="1"/>
    <col min="10" max="10" width="17.421875" style="0" customWidth="1"/>
    <col min="11" max="11" width="18.7109375" style="0" customWidth="1"/>
    <col min="12" max="12" width="20.421875" style="0" customWidth="1"/>
    <col min="13" max="13" width="18.421875" style="0" customWidth="1"/>
    <col min="14" max="14" width="18.28125" style="0" customWidth="1"/>
    <col min="15" max="15" width="12.140625" style="0" customWidth="1"/>
    <col min="16" max="16" width="12.57421875" style="0" customWidth="1"/>
    <col min="17" max="17" width="14.28125" style="0" customWidth="1"/>
    <col min="18" max="18" width="14.8515625" style="0" customWidth="1"/>
  </cols>
  <sheetData>
    <row r="1" spans="1:16" ht="45" customHeight="1">
      <c r="A1" s="159" t="s">
        <v>79</v>
      </c>
      <c r="B1" s="159"/>
      <c r="C1" s="159"/>
      <c r="D1" s="159"/>
      <c r="E1" s="159"/>
      <c r="F1" s="159"/>
      <c r="G1" s="159"/>
      <c r="H1" s="159"/>
      <c r="I1" s="159"/>
      <c r="J1" s="159"/>
      <c r="K1" s="159"/>
      <c r="L1" s="159"/>
      <c r="M1" s="159"/>
      <c r="N1" s="159"/>
      <c r="O1" s="159"/>
      <c r="P1" s="159"/>
    </row>
    <row r="2" spans="1:18" ht="45" customHeight="1">
      <c r="A2" s="155" t="s">
        <v>258</v>
      </c>
      <c r="B2" s="155"/>
      <c r="C2" s="32">
        <v>1</v>
      </c>
      <c r="D2" s="32">
        <v>2</v>
      </c>
      <c r="E2" s="32">
        <v>3</v>
      </c>
      <c r="F2" s="32">
        <v>4</v>
      </c>
      <c r="G2" s="32">
        <v>5</v>
      </c>
      <c r="H2" s="32">
        <v>6</v>
      </c>
      <c r="I2" s="32">
        <v>7</v>
      </c>
      <c r="J2" s="32">
        <v>8</v>
      </c>
      <c r="K2" s="32">
        <v>9</v>
      </c>
      <c r="L2" s="32">
        <v>10</v>
      </c>
      <c r="M2" s="32">
        <v>11</v>
      </c>
      <c r="N2" s="32">
        <v>12</v>
      </c>
      <c r="O2" s="32">
        <v>13</v>
      </c>
      <c r="P2" s="32">
        <v>14</v>
      </c>
      <c r="Q2" s="32">
        <v>15</v>
      </c>
      <c r="R2" s="32">
        <v>16</v>
      </c>
    </row>
    <row r="3" spans="1:18" ht="93">
      <c r="A3" s="155"/>
      <c r="B3" s="155"/>
      <c r="C3" s="33" t="s">
        <v>62</v>
      </c>
      <c r="D3" s="33" t="s">
        <v>63</v>
      </c>
      <c r="E3" s="33" t="s">
        <v>64</v>
      </c>
      <c r="F3" s="33" t="s">
        <v>65</v>
      </c>
      <c r="G3" s="33" t="s">
        <v>66</v>
      </c>
      <c r="H3" s="33" t="s">
        <v>67</v>
      </c>
      <c r="I3" s="33" t="s">
        <v>68</v>
      </c>
      <c r="J3" s="33" t="s">
        <v>69</v>
      </c>
      <c r="K3" s="33" t="s">
        <v>70</v>
      </c>
      <c r="L3" s="33" t="s">
        <v>71</v>
      </c>
      <c r="M3" s="33" t="s">
        <v>72</v>
      </c>
      <c r="N3" s="33" t="s">
        <v>73</v>
      </c>
      <c r="O3" s="33" t="s">
        <v>74</v>
      </c>
      <c r="P3" s="33" t="s">
        <v>100</v>
      </c>
      <c r="Q3" s="33" t="s">
        <v>77</v>
      </c>
      <c r="R3" s="33" t="s">
        <v>82</v>
      </c>
    </row>
    <row r="4" spans="1:18" ht="81.75" customHeight="1">
      <c r="A4" s="47" t="s">
        <v>54</v>
      </c>
      <c r="B4" s="54">
        <v>43081</v>
      </c>
      <c r="C4" s="160" t="s">
        <v>78</v>
      </c>
      <c r="D4" s="161"/>
      <c r="E4" s="161"/>
      <c r="F4" s="161"/>
      <c r="G4" s="161"/>
      <c r="H4" s="161"/>
      <c r="I4" s="161"/>
      <c r="J4" s="161"/>
      <c r="K4" s="161"/>
      <c r="L4" s="161"/>
      <c r="M4" s="161"/>
      <c r="N4" s="161"/>
      <c r="O4" s="161"/>
      <c r="P4" s="161"/>
      <c r="Q4" s="161"/>
      <c r="R4" s="162"/>
    </row>
    <row r="5" spans="1:18" ht="18" customHeight="1">
      <c r="A5" s="47" t="s">
        <v>56</v>
      </c>
      <c r="B5" s="48" t="s">
        <v>57</v>
      </c>
      <c r="C5" s="35" t="s">
        <v>59</v>
      </c>
      <c r="D5" s="35" t="s">
        <v>59</v>
      </c>
      <c r="E5" s="35" t="s">
        <v>59</v>
      </c>
      <c r="F5" s="35" t="s">
        <v>59</v>
      </c>
      <c r="G5" s="35" t="s">
        <v>59</v>
      </c>
      <c r="H5" s="35" t="s">
        <v>59</v>
      </c>
      <c r="I5" s="35" t="s">
        <v>59</v>
      </c>
      <c r="J5" s="35" t="s">
        <v>59</v>
      </c>
      <c r="K5" s="35" t="s">
        <v>59</v>
      </c>
      <c r="L5" s="35" t="s">
        <v>59</v>
      </c>
      <c r="M5" s="35" t="s">
        <v>59</v>
      </c>
      <c r="N5" s="35" t="s">
        <v>60</v>
      </c>
      <c r="O5" s="35" t="s">
        <v>60</v>
      </c>
      <c r="P5" s="35" t="s">
        <v>61</v>
      </c>
      <c r="Q5" s="35" t="s">
        <v>83</v>
      </c>
      <c r="R5" s="35" t="s">
        <v>59</v>
      </c>
    </row>
    <row r="6" spans="1:18" ht="30">
      <c r="A6" s="47" t="s">
        <v>55</v>
      </c>
      <c r="B6" s="48" t="s">
        <v>57</v>
      </c>
      <c r="C6" s="35"/>
      <c r="D6" s="35"/>
      <c r="E6" s="35"/>
      <c r="F6" s="34" t="s">
        <v>90</v>
      </c>
      <c r="G6" s="34" t="s">
        <v>91</v>
      </c>
      <c r="H6" s="35"/>
      <c r="I6" s="35"/>
      <c r="J6" s="35"/>
      <c r="K6" s="35" t="s">
        <v>92</v>
      </c>
      <c r="L6" s="35" t="s">
        <v>93</v>
      </c>
      <c r="M6" s="35"/>
      <c r="N6" s="35"/>
      <c r="O6" s="35"/>
      <c r="P6" s="35" t="s">
        <v>98</v>
      </c>
      <c r="Q6" s="35" t="s">
        <v>83</v>
      </c>
      <c r="R6" s="34" t="s">
        <v>94</v>
      </c>
    </row>
    <row r="7" spans="1:18" ht="45">
      <c r="A7" s="47" t="s">
        <v>58</v>
      </c>
      <c r="B7" s="48"/>
      <c r="C7" s="34" t="s">
        <v>96</v>
      </c>
      <c r="D7" s="34" t="s">
        <v>95</v>
      </c>
      <c r="E7" s="34" t="s">
        <v>95</v>
      </c>
      <c r="F7" s="34" t="s">
        <v>97</v>
      </c>
      <c r="G7" s="34" t="s">
        <v>115</v>
      </c>
      <c r="H7" s="34" t="s">
        <v>96</v>
      </c>
      <c r="I7" s="34" t="s">
        <v>96</v>
      </c>
      <c r="J7" s="34" t="s">
        <v>97</v>
      </c>
      <c r="K7" s="34" t="s">
        <v>97</v>
      </c>
      <c r="L7" s="34" t="s">
        <v>96</v>
      </c>
      <c r="M7" s="34" t="s">
        <v>97</v>
      </c>
      <c r="N7" s="34" t="s">
        <v>96</v>
      </c>
      <c r="O7" s="34" t="s">
        <v>97</v>
      </c>
      <c r="P7" s="34"/>
      <c r="Q7" s="35" t="s">
        <v>83</v>
      </c>
      <c r="R7" s="34" t="s">
        <v>115</v>
      </c>
    </row>
    <row r="8" spans="1:16" ht="17.25">
      <c r="A8" s="159" t="s">
        <v>79</v>
      </c>
      <c r="B8" s="159"/>
      <c r="C8" s="159"/>
      <c r="D8" s="159"/>
      <c r="E8" s="159"/>
      <c r="F8" s="159"/>
      <c r="G8" s="159"/>
      <c r="H8" s="159"/>
      <c r="I8" s="159"/>
      <c r="J8" s="159"/>
      <c r="K8" s="159"/>
      <c r="L8" s="159"/>
      <c r="M8" s="159"/>
      <c r="N8" s="159"/>
      <c r="O8" s="159"/>
      <c r="P8" s="159"/>
    </row>
    <row r="9" spans="1:18" ht="15">
      <c r="A9" s="155" t="s">
        <v>258</v>
      </c>
      <c r="B9" s="155"/>
      <c r="C9" s="32">
        <v>1</v>
      </c>
      <c r="D9" s="32">
        <v>2</v>
      </c>
      <c r="E9" s="32">
        <v>3</v>
      </c>
      <c r="F9" s="32">
        <v>4</v>
      </c>
      <c r="G9" s="32">
        <v>5</v>
      </c>
      <c r="H9" s="32">
        <v>6</v>
      </c>
      <c r="I9" s="32">
        <v>7</v>
      </c>
      <c r="J9" s="32">
        <v>8</v>
      </c>
      <c r="K9" s="32">
        <v>9</v>
      </c>
      <c r="L9" s="32">
        <v>10</v>
      </c>
      <c r="M9" s="32">
        <v>11</v>
      </c>
      <c r="N9" s="32">
        <v>12</v>
      </c>
      <c r="O9" s="32">
        <v>13</v>
      </c>
      <c r="P9" s="32">
        <v>14</v>
      </c>
      <c r="Q9" s="32">
        <v>15</v>
      </c>
      <c r="R9" s="32">
        <v>16</v>
      </c>
    </row>
    <row r="10" spans="1:18" ht="93">
      <c r="A10" s="155"/>
      <c r="B10" s="155"/>
      <c r="C10" s="33" t="s">
        <v>163</v>
      </c>
      <c r="D10" s="33" t="s">
        <v>63</v>
      </c>
      <c r="E10" s="33" t="s">
        <v>64</v>
      </c>
      <c r="F10" s="33" t="s">
        <v>65</v>
      </c>
      <c r="G10" s="33" t="s">
        <v>66</v>
      </c>
      <c r="H10" s="33" t="s">
        <v>67</v>
      </c>
      <c r="I10" s="33" t="s">
        <v>68</v>
      </c>
      <c r="J10" s="33" t="s">
        <v>69</v>
      </c>
      <c r="K10" s="33" t="s">
        <v>70</v>
      </c>
      <c r="L10" s="33" t="s">
        <v>71</v>
      </c>
      <c r="M10" s="33" t="s">
        <v>72</v>
      </c>
      <c r="N10" s="33" t="s">
        <v>73</v>
      </c>
      <c r="O10" s="33" t="s">
        <v>74</v>
      </c>
      <c r="P10" s="33" t="s">
        <v>100</v>
      </c>
      <c r="Q10" s="33" t="s">
        <v>77</v>
      </c>
      <c r="R10" s="33" t="s">
        <v>82</v>
      </c>
    </row>
    <row r="11" spans="1:18" ht="51.75" customHeight="1">
      <c r="A11" s="47" t="s">
        <v>54</v>
      </c>
      <c r="B11" s="56">
        <v>43157</v>
      </c>
      <c r="C11" s="156" t="s">
        <v>135</v>
      </c>
      <c r="D11" s="164"/>
      <c r="E11" s="164"/>
      <c r="F11" s="164"/>
      <c r="G11" s="164"/>
      <c r="H11" s="164"/>
      <c r="I11" s="164"/>
      <c r="J11" s="164"/>
      <c r="K11" s="164"/>
      <c r="L11" s="164"/>
      <c r="M11" s="164"/>
      <c r="N11" s="164"/>
      <c r="O11" s="164"/>
      <c r="P11" s="164"/>
      <c r="Q11" s="164"/>
      <c r="R11" s="165"/>
    </row>
    <row r="12" spans="1:18" ht="15">
      <c r="A12" s="47" t="s">
        <v>56</v>
      </c>
      <c r="B12" s="48"/>
      <c r="C12" s="35" t="s">
        <v>59</v>
      </c>
      <c r="D12" s="35" t="s">
        <v>61</v>
      </c>
      <c r="E12" s="35" t="s">
        <v>61</v>
      </c>
      <c r="F12" s="35" t="s">
        <v>61</v>
      </c>
      <c r="G12" s="35" t="s">
        <v>61</v>
      </c>
      <c r="H12" s="35" t="s">
        <v>59</v>
      </c>
      <c r="I12" s="35" t="s">
        <v>59</v>
      </c>
      <c r="J12" s="35" t="s">
        <v>59</v>
      </c>
      <c r="K12" s="35" t="s">
        <v>61</v>
      </c>
      <c r="L12" s="35" t="s">
        <v>59</v>
      </c>
      <c r="M12" s="35" t="s">
        <v>61</v>
      </c>
      <c r="N12" s="34" t="s">
        <v>59</v>
      </c>
      <c r="O12" s="35" t="s">
        <v>59</v>
      </c>
      <c r="P12" s="35" t="s">
        <v>59</v>
      </c>
      <c r="Q12" s="35" t="s">
        <v>59</v>
      </c>
      <c r="R12" s="35" t="s">
        <v>61</v>
      </c>
    </row>
    <row r="13" spans="1:18" ht="45">
      <c r="A13" s="47" t="s">
        <v>55</v>
      </c>
      <c r="B13" s="48"/>
      <c r="C13" s="35" t="s">
        <v>106</v>
      </c>
      <c r="D13" s="34" t="s">
        <v>104</v>
      </c>
      <c r="E13" s="34" t="s">
        <v>99</v>
      </c>
      <c r="F13" s="34" t="s">
        <v>90</v>
      </c>
      <c r="G13" s="34" t="s">
        <v>113</v>
      </c>
      <c r="H13" s="35"/>
      <c r="I13" s="35"/>
      <c r="J13" s="35"/>
      <c r="K13" s="35" t="s">
        <v>61</v>
      </c>
      <c r="L13" s="35"/>
      <c r="M13" s="34" t="s">
        <v>105</v>
      </c>
      <c r="N13" s="35"/>
      <c r="O13" s="35"/>
      <c r="P13" s="35"/>
      <c r="Q13" s="35"/>
      <c r="R13" s="34" t="s">
        <v>61</v>
      </c>
    </row>
    <row r="14" spans="1:18" ht="45">
      <c r="A14" s="47" t="s">
        <v>58</v>
      </c>
      <c r="B14" s="48"/>
      <c r="C14" s="35"/>
      <c r="D14" s="34"/>
      <c r="E14" s="34"/>
      <c r="F14" s="35"/>
      <c r="G14" s="34" t="s">
        <v>112</v>
      </c>
      <c r="H14" s="34" t="s">
        <v>114</v>
      </c>
      <c r="I14" s="35"/>
      <c r="J14" s="35"/>
      <c r="K14" s="57" t="s">
        <v>122</v>
      </c>
      <c r="L14" s="35"/>
      <c r="M14" s="34"/>
      <c r="N14" s="35"/>
      <c r="O14" s="35"/>
      <c r="P14" s="35"/>
      <c r="Q14" s="35"/>
      <c r="R14" s="35" t="s">
        <v>122</v>
      </c>
    </row>
    <row r="15" spans="1:11" ht="12.75">
      <c r="A15" s="11"/>
      <c r="B15" s="11"/>
      <c r="C15" s="11"/>
      <c r="D15" s="11"/>
      <c r="E15" s="11"/>
      <c r="F15" s="11"/>
      <c r="G15" s="11"/>
      <c r="H15" s="11"/>
      <c r="I15" s="11"/>
      <c r="J15" s="11"/>
      <c r="K15" s="11"/>
    </row>
    <row r="16" spans="1:18" ht="15">
      <c r="A16" s="155" t="s">
        <v>259</v>
      </c>
      <c r="B16" s="155"/>
      <c r="C16" s="32">
        <v>1</v>
      </c>
      <c r="D16" s="32">
        <v>2</v>
      </c>
      <c r="E16" s="32">
        <v>3</v>
      </c>
      <c r="F16" s="32">
        <v>4</v>
      </c>
      <c r="G16" s="32">
        <v>5</v>
      </c>
      <c r="H16" s="32">
        <v>6</v>
      </c>
      <c r="I16" s="32">
        <v>7</v>
      </c>
      <c r="J16" s="32">
        <v>8</v>
      </c>
      <c r="K16" s="32">
        <v>9</v>
      </c>
      <c r="L16" s="32">
        <v>10</v>
      </c>
      <c r="M16" s="32">
        <v>11</v>
      </c>
      <c r="N16" s="32">
        <v>12</v>
      </c>
      <c r="O16" s="32">
        <v>13</v>
      </c>
      <c r="P16" s="32">
        <v>14</v>
      </c>
      <c r="Q16" s="32">
        <v>15</v>
      </c>
      <c r="R16" s="32">
        <v>16</v>
      </c>
    </row>
    <row r="17" spans="1:18" ht="103.5" customHeight="1">
      <c r="A17" s="155"/>
      <c r="B17" s="155"/>
      <c r="C17" s="33" t="s">
        <v>164</v>
      </c>
      <c r="D17" s="33" t="s">
        <v>63</v>
      </c>
      <c r="E17" s="33" t="s">
        <v>161</v>
      </c>
      <c r="F17" s="33" t="s">
        <v>165</v>
      </c>
      <c r="G17" s="33" t="s">
        <v>66</v>
      </c>
      <c r="H17" s="33" t="s">
        <v>67</v>
      </c>
      <c r="I17" s="33" t="s">
        <v>68</v>
      </c>
      <c r="J17" s="33" t="s">
        <v>69</v>
      </c>
      <c r="K17" s="33" t="s">
        <v>168</v>
      </c>
      <c r="L17" s="33" t="s">
        <v>71</v>
      </c>
      <c r="M17" s="33" t="s">
        <v>72</v>
      </c>
      <c r="N17" s="33" t="s">
        <v>73</v>
      </c>
      <c r="O17" s="33" t="s">
        <v>121</v>
      </c>
      <c r="P17" s="33" t="s">
        <v>100</v>
      </c>
      <c r="Q17" s="33" t="s">
        <v>77</v>
      </c>
      <c r="R17" s="33" t="s">
        <v>82</v>
      </c>
    </row>
    <row r="18" spans="1:18" ht="15">
      <c r="A18" s="47" t="s">
        <v>54</v>
      </c>
      <c r="B18" s="56">
        <v>43220</v>
      </c>
      <c r="C18" s="156" t="s">
        <v>156</v>
      </c>
      <c r="D18" s="157"/>
      <c r="E18" s="157"/>
      <c r="F18" s="157"/>
      <c r="G18" s="157"/>
      <c r="H18" s="157"/>
      <c r="I18" s="157"/>
      <c r="J18" s="157"/>
      <c r="K18" s="157"/>
      <c r="L18" s="157"/>
      <c r="M18" s="157"/>
      <c r="N18" s="157"/>
      <c r="O18" s="157"/>
      <c r="P18" s="157"/>
      <c r="Q18" s="157"/>
      <c r="R18" s="158"/>
    </row>
    <row r="19" spans="1:18" ht="15">
      <c r="A19" s="47" t="s">
        <v>56</v>
      </c>
      <c r="B19" s="48" t="s">
        <v>57</v>
      </c>
      <c r="C19" s="35" t="s">
        <v>59</v>
      </c>
      <c r="D19" s="35" t="s">
        <v>59</v>
      </c>
      <c r="E19" s="35" t="s">
        <v>61</v>
      </c>
      <c r="F19" s="35" t="s">
        <v>59</v>
      </c>
      <c r="G19" s="34" t="s">
        <v>61</v>
      </c>
      <c r="H19" s="35" t="s">
        <v>59</v>
      </c>
      <c r="I19" s="35" t="s">
        <v>59</v>
      </c>
      <c r="J19" s="35" t="s">
        <v>61</v>
      </c>
      <c r="K19" s="35" t="s">
        <v>59</v>
      </c>
      <c r="L19" s="35" t="s">
        <v>59</v>
      </c>
      <c r="M19" s="35" t="s">
        <v>59</v>
      </c>
      <c r="N19" s="35" t="s">
        <v>59</v>
      </c>
      <c r="O19" s="35" t="s">
        <v>59</v>
      </c>
      <c r="P19" s="35" t="s">
        <v>59</v>
      </c>
      <c r="Q19" s="35" t="s">
        <v>59</v>
      </c>
      <c r="R19" s="35" t="s">
        <v>61</v>
      </c>
    </row>
    <row r="20" spans="1:18" ht="105">
      <c r="A20" s="47" t="s">
        <v>55</v>
      </c>
      <c r="B20" s="48" t="s">
        <v>57</v>
      </c>
      <c r="C20" s="35"/>
      <c r="D20" s="35"/>
      <c r="E20" s="34" t="s">
        <v>120</v>
      </c>
      <c r="F20" s="34"/>
      <c r="G20" s="34" t="s">
        <v>142</v>
      </c>
      <c r="H20" s="34" t="s">
        <v>141</v>
      </c>
      <c r="I20" s="35"/>
      <c r="J20" s="55"/>
      <c r="K20" s="34"/>
      <c r="L20" s="34" t="s">
        <v>143</v>
      </c>
      <c r="M20" s="35"/>
      <c r="N20" s="34" t="s">
        <v>144</v>
      </c>
      <c r="O20" s="35"/>
      <c r="P20" s="35"/>
      <c r="Q20" s="35"/>
      <c r="R20" s="34" t="s">
        <v>134</v>
      </c>
    </row>
    <row r="21" spans="1:11" ht="12.75">
      <c r="A21" s="11"/>
      <c r="B21" s="11"/>
      <c r="C21" s="11"/>
      <c r="D21" s="11"/>
      <c r="E21" s="11"/>
      <c r="F21" s="11"/>
      <c r="G21" s="11"/>
      <c r="H21" s="11"/>
      <c r="I21" s="11"/>
      <c r="J21" s="11"/>
      <c r="K21" s="11"/>
    </row>
    <row r="22" spans="1:18" ht="15">
      <c r="A22" s="155" t="s">
        <v>258</v>
      </c>
      <c r="B22" s="155"/>
      <c r="C22" s="32">
        <v>1</v>
      </c>
      <c r="D22" s="32">
        <v>2</v>
      </c>
      <c r="E22" s="32">
        <v>3</v>
      </c>
      <c r="F22" s="32">
        <v>4</v>
      </c>
      <c r="G22" s="32">
        <v>5</v>
      </c>
      <c r="H22" s="32">
        <v>6</v>
      </c>
      <c r="I22" s="32">
        <v>7</v>
      </c>
      <c r="J22" s="32">
        <v>8</v>
      </c>
      <c r="K22" s="32">
        <v>9</v>
      </c>
      <c r="L22" s="32">
        <v>10</v>
      </c>
      <c r="M22" s="32">
        <v>11</v>
      </c>
      <c r="N22" s="32">
        <v>12</v>
      </c>
      <c r="O22" s="32">
        <v>13</v>
      </c>
      <c r="P22" s="32">
        <v>14</v>
      </c>
      <c r="Q22" s="32">
        <v>15</v>
      </c>
      <c r="R22" s="32">
        <v>16</v>
      </c>
    </row>
    <row r="23" spans="1:18" ht="81.75" customHeight="1">
      <c r="A23" s="155"/>
      <c r="B23" s="155"/>
      <c r="C23" s="33" t="s">
        <v>164</v>
      </c>
      <c r="D23" s="33" t="s">
        <v>162</v>
      </c>
      <c r="E23" s="33" t="s">
        <v>161</v>
      </c>
      <c r="F23" s="33" t="s">
        <v>165</v>
      </c>
      <c r="G23" s="33" t="s">
        <v>166</v>
      </c>
      <c r="H23" s="33" t="s">
        <v>67</v>
      </c>
      <c r="I23" s="33" t="s">
        <v>68</v>
      </c>
      <c r="J23" s="33" t="s">
        <v>69</v>
      </c>
      <c r="K23" s="33" t="s">
        <v>169</v>
      </c>
      <c r="L23" s="33" t="s">
        <v>157</v>
      </c>
      <c r="M23" s="33" t="s">
        <v>72</v>
      </c>
      <c r="N23" s="33" t="s">
        <v>73</v>
      </c>
      <c r="O23" s="33" t="s">
        <v>121</v>
      </c>
      <c r="P23" s="33" t="s">
        <v>100</v>
      </c>
      <c r="Q23" s="33" t="s">
        <v>77</v>
      </c>
      <c r="R23" s="33" t="s">
        <v>167</v>
      </c>
    </row>
    <row r="24" spans="1:18" ht="23.25" customHeight="1">
      <c r="A24" s="47" t="s">
        <v>54</v>
      </c>
      <c r="B24" s="56">
        <v>43262</v>
      </c>
      <c r="C24" s="156" t="s">
        <v>197</v>
      </c>
      <c r="D24" s="157"/>
      <c r="E24" s="157"/>
      <c r="F24" s="157"/>
      <c r="G24" s="157"/>
      <c r="H24" s="157"/>
      <c r="I24" s="157"/>
      <c r="J24" s="157"/>
      <c r="K24" s="157"/>
      <c r="L24" s="157"/>
      <c r="M24" s="157"/>
      <c r="N24" s="157"/>
      <c r="O24" s="157"/>
      <c r="P24" s="157"/>
      <c r="Q24" s="157"/>
      <c r="R24" s="158"/>
    </row>
    <row r="25" spans="1:18" ht="39" customHeight="1">
      <c r="A25" s="47" t="s">
        <v>56</v>
      </c>
      <c r="B25" s="48" t="s">
        <v>57</v>
      </c>
      <c r="C25" s="35" t="s">
        <v>59</v>
      </c>
      <c r="D25" s="35" t="s">
        <v>59</v>
      </c>
      <c r="E25" s="35" t="s">
        <v>61</v>
      </c>
      <c r="F25" s="35" t="s">
        <v>59</v>
      </c>
      <c r="G25" s="34" t="s">
        <v>59</v>
      </c>
      <c r="H25" s="35" t="s">
        <v>61</v>
      </c>
      <c r="I25" s="35" t="s">
        <v>61</v>
      </c>
      <c r="J25" s="35" t="s">
        <v>160</v>
      </c>
      <c r="K25" s="35" t="s">
        <v>59</v>
      </c>
      <c r="L25" s="35" t="s">
        <v>59</v>
      </c>
      <c r="M25" s="35" t="s">
        <v>59</v>
      </c>
      <c r="N25" s="35" t="s">
        <v>59</v>
      </c>
      <c r="O25" s="35" t="s">
        <v>59</v>
      </c>
      <c r="P25" s="35" t="s">
        <v>59</v>
      </c>
      <c r="Q25" s="35" t="s">
        <v>59</v>
      </c>
      <c r="R25" s="35" t="s">
        <v>61</v>
      </c>
    </row>
    <row r="26" spans="1:18" ht="45">
      <c r="A26" s="47" t="s">
        <v>55</v>
      </c>
      <c r="B26" s="48" t="s">
        <v>57</v>
      </c>
      <c r="C26" s="35"/>
      <c r="D26" s="35"/>
      <c r="E26" s="34" t="s">
        <v>122</v>
      </c>
      <c r="F26" s="34"/>
      <c r="G26" s="34"/>
      <c r="H26" s="34" t="s">
        <v>122</v>
      </c>
      <c r="I26" s="34" t="s">
        <v>158</v>
      </c>
      <c r="J26" s="34" t="s">
        <v>159</v>
      </c>
      <c r="K26" s="34"/>
      <c r="L26" s="34"/>
      <c r="M26" s="35"/>
      <c r="N26" s="34"/>
      <c r="O26" s="34" t="s">
        <v>146</v>
      </c>
      <c r="P26" s="35"/>
      <c r="Q26" s="35"/>
      <c r="R26" s="34" t="s">
        <v>122</v>
      </c>
    </row>
    <row r="27" spans="2:17" ht="17.25">
      <c r="B27" s="159" t="s">
        <v>79</v>
      </c>
      <c r="C27" s="159"/>
      <c r="D27" s="159"/>
      <c r="E27" s="159"/>
      <c r="F27" s="159"/>
      <c r="G27" s="159"/>
      <c r="H27" s="159"/>
      <c r="I27" s="159"/>
      <c r="J27" s="159"/>
      <c r="K27" s="159"/>
      <c r="L27" s="159"/>
      <c r="M27" s="159"/>
      <c r="N27" s="159"/>
      <c r="O27" s="159"/>
      <c r="P27" s="159"/>
      <c r="Q27" s="159"/>
    </row>
    <row r="28" spans="1:18" ht="15">
      <c r="A28" s="163" t="s">
        <v>260</v>
      </c>
      <c r="B28" s="163"/>
      <c r="C28" s="32">
        <v>1</v>
      </c>
      <c r="D28" s="32">
        <v>2</v>
      </c>
      <c r="E28" s="32">
        <v>3</v>
      </c>
      <c r="F28" s="32">
        <v>4</v>
      </c>
      <c r="G28" s="32">
        <v>5</v>
      </c>
      <c r="H28" s="32">
        <v>6</v>
      </c>
      <c r="I28" s="32">
        <v>7</v>
      </c>
      <c r="J28" s="32">
        <v>8</v>
      </c>
      <c r="K28" s="32">
        <v>9</v>
      </c>
      <c r="L28" s="32">
        <v>10</v>
      </c>
      <c r="M28" s="32">
        <v>11</v>
      </c>
      <c r="N28" s="32">
        <v>12</v>
      </c>
      <c r="O28" s="32">
        <v>13</v>
      </c>
      <c r="P28" s="32">
        <v>14</v>
      </c>
      <c r="Q28" s="32">
        <v>15</v>
      </c>
      <c r="R28" s="32">
        <v>16</v>
      </c>
    </row>
    <row r="29" spans="1:18" ht="140.25">
      <c r="A29" s="163"/>
      <c r="B29" s="163"/>
      <c r="C29" s="33" t="s">
        <v>257</v>
      </c>
      <c r="D29" s="33" t="s">
        <v>256</v>
      </c>
      <c r="E29" s="33" t="s">
        <v>255</v>
      </c>
      <c r="F29" s="33" t="s">
        <v>254</v>
      </c>
      <c r="G29" s="33" t="s">
        <v>253</v>
      </c>
      <c r="H29" s="33" t="s">
        <v>252</v>
      </c>
      <c r="I29" s="33" t="s">
        <v>172</v>
      </c>
      <c r="J29" s="33" t="s">
        <v>251</v>
      </c>
      <c r="K29" s="33" t="s">
        <v>201</v>
      </c>
      <c r="L29" s="33" t="s">
        <v>250</v>
      </c>
      <c r="M29" s="33" t="s">
        <v>249</v>
      </c>
      <c r="N29" s="33" t="s">
        <v>248</v>
      </c>
      <c r="O29" s="33" t="s">
        <v>247</v>
      </c>
      <c r="P29" s="33" t="s">
        <v>246</v>
      </c>
      <c r="Q29" s="33" t="s">
        <v>245</v>
      </c>
      <c r="R29" s="33" t="s">
        <v>308</v>
      </c>
    </row>
    <row r="30" spans="1:19" ht="15">
      <c r="A30" s="47" t="s">
        <v>54</v>
      </c>
      <c r="B30" s="47" t="s">
        <v>54</v>
      </c>
      <c r="C30" s="56">
        <v>43314</v>
      </c>
      <c r="D30" s="156" t="s">
        <v>244</v>
      </c>
      <c r="E30" s="164"/>
      <c r="F30" s="164"/>
      <c r="G30" s="164"/>
      <c r="H30" s="164"/>
      <c r="I30" s="164"/>
      <c r="J30" s="164"/>
      <c r="K30" s="164"/>
      <c r="L30" s="164"/>
      <c r="M30" s="164"/>
      <c r="N30" s="164"/>
      <c r="O30" s="164"/>
      <c r="P30" s="164"/>
      <c r="Q30" s="164"/>
      <c r="R30" s="164"/>
      <c r="S30" s="165"/>
    </row>
    <row r="31" spans="1:19" ht="15">
      <c r="A31" s="47" t="s">
        <v>56</v>
      </c>
      <c r="B31" s="47" t="s">
        <v>56</v>
      </c>
      <c r="C31" s="48"/>
      <c r="D31" s="35" t="s">
        <v>59</v>
      </c>
      <c r="E31" s="35" t="s">
        <v>59</v>
      </c>
      <c r="F31" s="35" t="s">
        <v>59</v>
      </c>
      <c r="G31" s="35" t="s">
        <v>59</v>
      </c>
      <c r="H31" s="35" t="s">
        <v>59</v>
      </c>
      <c r="I31" s="35" t="s">
        <v>59</v>
      </c>
      <c r="J31" s="35" t="s">
        <v>59</v>
      </c>
      <c r="K31" s="35" t="s">
        <v>59</v>
      </c>
      <c r="L31" s="35" t="s">
        <v>61</v>
      </c>
      <c r="M31" s="35" t="s">
        <v>61</v>
      </c>
      <c r="N31" s="35" t="s">
        <v>59</v>
      </c>
      <c r="O31" s="34" t="s">
        <v>160</v>
      </c>
      <c r="P31" s="35" t="s">
        <v>160</v>
      </c>
      <c r="Q31" s="35" t="s">
        <v>160</v>
      </c>
      <c r="R31" s="35" t="s">
        <v>160</v>
      </c>
      <c r="S31" s="35" t="s">
        <v>160</v>
      </c>
    </row>
    <row r="32" spans="1:19" ht="15">
      <c r="A32" s="47" t="s">
        <v>55</v>
      </c>
      <c r="B32" s="47" t="s">
        <v>55</v>
      </c>
      <c r="C32" s="48"/>
      <c r="D32" s="35"/>
      <c r="E32" s="34"/>
      <c r="F32" s="34"/>
      <c r="G32" s="34"/>
      <c r="H32" s="34"/>
      <c r="I32" s="35"/>
      <c r="J32" s="35"/>
      <c r="K32" s="35"/>
      <c r="L32" s="35"/>
      <c r="M32" s="35"/>
      <c r="N32" s="34"/>
      <c r="O32" s="35"/>
      <c r="P32" s="35"/>
      <c r="Q32" s="35"/>
      <c r="R32" s="35"/>
      <c r="S32" s="34"/>
    </row>
    <row r="33" spans="2:19" ht="15">
      <c r="B33" s="47" t="s">
        <v>58</v>
      </c>
      <c r="C33" s="48"/>
      <c r="D33" s="35"/>
      <c r="E33" s="34"/>
      <c r="F33" s="34"/>
      <c r="G33" s="35"/>
      <c r="H33" s="34"/>
      <c r="I33" s="34"/>
      <c r="J33" s="35"/>
      <c r="K33" s="35"/>
      <c r="L33" s="57" t="s">
        <v>122</v>
      </c>
      <c r="M33" s="57" t="s">
        <v>122</v>
      </c>
      <c r="N33" s="34"/>
      <c r="O33" s="35"/>
      <c r="P33" s="35"/>
      <c r="Q33" s="35"/>
      <c r="R33" s="35"/>
      <c r="S33" s="35"/>
    </row>
    <row r="35" spans="1:18" ht="15">
      <c r="A35" s="155" t="s">
        <v>258</v>
      </c>
      <c r="B35" s="155"/>
      <c r="C35" s="32">
        <v>1</v>
      </c>
      <c r="D35" s="32">
        <v>2</v>
      </c>
      <c r="E35" s="32">
        <v>3</v>
      </c>
      <c r="F35" s="32">
        <v>4</v>
      </c>
      <c r="G35" s="32">
        <v>5</v>
      </c>
      <c r="H35" s="32">
        <v>6</v>
      </c>
      <c r="I35" s="32">
        <v>7</v>
      </c>
      <c r="J35" s="32">
        <v>8</v>
      </c>
      <c r="K35" s="32">
        <v>9</v>
      </c>
      <c r="L35" s="32">
        <v>10</v>
      </c>
      <c r="M35" s="32">
        <v>11</v>
      </c>
      <c r="N35" s="32">
        <v>12</v>
      </c>
      <c r="O35" s="32">
        <v>13</v>
      </c>
      <c r="P35" s="32">
        <v>14</v>
      </c>
      <c r="Q35" s="32">
        <v>15</v>
      </c>
      <c r="R35" s="32">
        <v>16</v>
      </c>
    </row>
    <row r="36" spans="1:19" ht="125.25" customHeight="1">
      <c r="A36" s="155"/>
      <c r="B36" s="155"/>
      <c r="C36" s="33" t="s">
        <v>164</v>
      </c>
      <c r="D36" s="33" t="s">
        <v>162</v>
      </c>
      <c r="E36" s="33" t="s">
        <v>161</v>
      </c>
      <c r="F36" s="33" t="s">
        <v>165</v>
      </c>
      <c r="G36" s="33" t="s">
        <v>166</v>
      </c>
      <c r="H36" s="33" t="s">
        <v>67</v>
      </c>
      <c r="I36" s="33" t="s">
        <v>68</v>
      </c>
      <c r="J36" s="33" t="s">
        <v>69</v>
      </c>
      <c r="K36" s="33" t="s">
        <v>169</v>
      </c>
      <c r="L36" s="33" t="s">
        <v>157</v>
      </c>
      <c r="M36" s="33" t="s">
        <v>72</v>
      </c>
      <c r="N36" s="33" t="s">
        <v>73</v>
      </c>
      <c r="O36" s="33" t="s">
        <v>121</v>
      </c>
      <c r="P36" s="33" t="s">
        <v>100</v>
      </c>
      <c r="Q36" s="33" t="s">
        <v>77</v>
      </c>
      <c r="R36" s="33" t="s">
        <v>167</v>
      </c>
      <c r="S36" s="142"/>
    </row>
    <row r="37" spans="1:19" ht="60" customHeight="1">
      <c r="A37" s="47" t="s">
        <v>54</v>
      </c>
      <c r="B37" s="56">
        <v>43262</v>
      </c>
      <c r="C37" s="156" t="s">
        <v>303</v>
      </c>
      <c r="D37" s="157"/>
      <c r="E37" s="157"/>
      <c r="F37" s="157"/>
      <c r="G37" s="157"/>
      <c r="H37" s="157"/>
      <c r="I37" s="157"/>
      <c r="J37" s="157"/>
      <c r="K37" s="157"/>
      <c r="L37" s="157"/>
      <c r="M37" s="157"/>
      <c r="N37" s="157"/>
      <c r="O37" s="157"/>
      <c r="P37" s="157"/>
      <c r="Q37" s="157"/>
      <c r="R37" s="158"/>
      <c r="S37" s="142"/>
    </row>
    <row r="38" spans="1:19" ht="15">
      <c r="A38" s="47" t="s">
        <v>56</v>
      </c>
      <c r="B38" s="48" t="s">
        <v>57</v>
      </c>
      <c r="C38" s="35" t="s">
        <v>59</v>
      </c>
      <c r="D38" s="35" t="s">
        <v>61</v>
      </c>
      <c r="E38" s="35" t="s">
        <v>61</v>
      </c>
      <c r="F38" s="35" t="s">
        <v>59</v>
      </c>
      <c r="G38" s="34" t="s">
        <v>61</v>
      </c>
      <c r="H38" s="35" t="s">
        <v>61</v>
      </c>
      <c r="I38" s="35" t="s">
        <v>61</v>
      </c>
      <c r="J38" s="35" t="s">
        <v>59</v>
      </c>
      <c r="K38" s="35" t="s">
        <v>61</v>
      </c>
      <c r="L38" s="35" t="s">
        <v>61</v>
      </c>
      <c r="M38" s="35" t="s">
        <v>61</v>
      </c>
      <c r="N38" s="35" t="s">
        <v>59</v>
      </c>
      <c r="O38" s="35" t="s">
        <v>59</v>
      </c>
      <c r="P38" s="35" t="s">
        <v>59</v>
      </c>
      <c r="Q38" s="35" t="s">
        <v>59</v>
      </c>
      <c r="R38" s="35" t="s">
        <v>59</v>
      </c>
      <c r="S38" s="142"/>
    </row>
    <row r="39" spans="1:19" ht="30">
      <c r="A39" s="47" t="s">
        <v>55</v>
      </c>
      <c r="B39" s="48" t="s">
        <v>57</v>
      </c>
      <c r="C39" s="35"/>
      <c r="D39" s="34" t="s">
        <v>104</v>
      </c>
      <c r="E39" s="34" t="s">
        <v>304</v>
      </c>
      <c r="F39" s="34"/>
      <c r="G39" s="34" t="s">
        <v>196</v>
      </c>
      <c r="H39" s="34" t="s">
        <v>122</v>
      </c>
      <c r="I39" s="34" t="s">
        <v>196</v>
      </c>
      <c r="J39" s="34"/>
      <c r="K39" s="34" t="s">
        <v>305</v>
      </c>
      <c r="L39" s="34" t="s">
        <v>196</v>
      </c>
      <c r="M39" s="34" t="s">
        <v>306</v>
      </c>
      <c r="N39" s="34"/>
      <c r="O39" s="34" t="s">
        <v>307</v>
      </c>
      <c r="P39" s="35"/>
      <c r="Q39" s="35"/>
      <c r="R39" s="34"/>
      <c r="S39" s="142"/>
    </row>
    <row r="40" spans="1:19" ht="12.75">
      <c r="A40" s="142"/>
      <c r="B40" s="142"/>
      <c r="C40" s="142"/>
      <c r="D40" s="142"/>
      <c r="E40" s="142"/>
      <c r="F40" s="142"/>
      <c r="G40" s="142"/>
      <c r="H40" s="142"/>
      <c r="I40" s="142"/>
      <c r="J40" s="142"/>
      <c r="K40" s="142"/>
      <c r="L40" s="142"/>
      <c r="M40" s="142"/>
      <c r="N40" s="142"/>
      <c r="O40" s="142"/>
      <c r="P40" s="142"/>
      <c r="Q40" s="142"/>
      <c r="R40" s="142"/>
      <c r="S40" s="142"/>
    </row>
    <row r="47" ht="12.75">
      <c r="A47" s="11"/>
    </row>
  </sheetData>
  <sheetProtection/>
  <mergeCells count="15">
    <mergeCell ref="D30:S30"/>
    <mergeCell ref="C24:R24"/>
    <mergeCell ref="A8:P8"/>
    <mergeCell ref="A9:B10"/>
    <mergeCell ref="C11:R11"/>
    <mergeCell ref="A16:B17"/>
    <mergeCell ref="C18:R18"/>
    <mergeCell ref="A22:B23"/>
    <mergeCell ref="A35:B36"/>
    <mergeCell ref="C37:R37"/>
    <mergeCell ref="A1:P1"/>
    <mergeCell ref="A2:B3"/>
    <mergeCell ref="C4:R4"/>
    <mergeCell ref="B27:Q27"/>
    <mergeCell ref="A28:B29"/>
  </mergeCells>
  <printOptions/>
  <pageMargins left="0.7" right="0.7" top="0.75" bottom="0.75" header="0.3" footer="0.3"/>
  <pageSetup fitToHeight="1"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theme="3" tint="-0.24997000396251678"/>
  </sheetPr>
  <dimension ref="A1:M57"/>
  <sheetViews>
    <sheetView zoomScale="80" zoomScaleNormal="80" zoomScalePageLayoutView="0" workbookViewId="0" topLeftCell="A16">
      <selection activeCell="F23" sqref="F23"/>
    </sheetView>
  </sheetViews>
  <sheetFormatPr defaultColWidth="9.140625" defaultRowHeight="12.75"/>
  <cols>
    <col min="1" max="1" width="8.8515625" style="11" customWidth="1"/>
    <col min="2" max="2" width="12.28125" style="11" customWidth="1"/>
    <col min="3" max="3" width="14.140625" style="11" customWidth="1"/>
    <col min="4" max="4" width="14.00390625" style="11" customWidth="1"/>
    <col min="5" max="5" width="14.8515625" style="11" customWidth="1"/>
    <col min="6" max="6" width="17.57421875" style="11" customWidth="1"/>
    <col min="7" max="7" width="17.421875" style="11" customWidth="1"/>
    <col min="8" max="8" width="20.140625" style="11" customWidth="1"/>
    <col min="9" max="9" width="20.8515625" style="11" customWidth="1"/>
    <col min="10" max="10" width="8.8515625" style="11" customWidth="1"/>
    <col min="11" max="11" width="34.8515625" style="11" customWidth="1"/>
    <col min="12" max="12" width="44.57421875" style="11" customWidth="1"/>
    <col min="13" max="13" width="17.28125" style="11" customWidth="1"/>
    <col min="14" max="16384" width="8.8515625" style="11" customWidth="1"/>
  </cols>
  <sheetData>
    <row r="1" spans="1:13" ht="53.25" thickBot="1">
      <c r="A1" s="166" t="s">
        <v>204</v>
      </c>
      <c r="B1" s="167"/>
      <c r="C1" s="74" t="s">
        <v>205</v>
      </c>
      <c r="D1" s="95" t="s">
        <v>216</v>
      </c>
      <c r="E1" s="75" t="s">
        <v>217</v>
      </c>
      <c r="F1" s="76" t="s">
        <v>206</v>
      </c>
      <c r="G1" s="109" t="s">
        <v>300</v>
      </c>
      <c r="H1" s="77"/>
      <c r="I1" s="59"/>
      <c r="K1" s="135" t="s">
        <v>223</v>
      </c>
      <c r="L1" s="135" t="s">
        <v>278</v>
      </c>
      <c r="M1" s="136" t="s">
        <v>277</v>
      </c>
    </row>
    <row r="2" spans="1:13" ht="27" thickBot="1">
      <c r="A2" s="78" t="s">
        <v>207</v>
      </c>
      <c r="B2" s="79" t="s">
        <v>208</v>
      </c>
      <c r="C2" s="80" t="s">
        <v>209</v>
      </c>
      <c r="D2" s="80" t="s">
        <v>210</v>
      </c>
      <c r="E2" s="80" t="s">
        <v>211</v>
      </c>
      <c r="F2" s="80" t="s">
        <v>212</v>
      </c>
      <c r="G2" s="80" t="s">
        <v>213</v>
      </c>
      <c r="H2" s="80" t="s">
        <v>214</v>
      </c>
      <c r="I2" s="81" t="s">
        <v>215</v>
      </c>
      <c r="K2" s="137" t="s">
        <v>220</v>
      </c>
      <c r="L2" s="138" t="s">
        <v>279</v>
      </c>
      <c r="M2" s="137" t="s">
        <v>280</v>
      </c>
    </row>
    <row r="3" spans="1:13" ht="12.75">
      <c r="A3" s="124">
        <v>43101</v>
      </c>
      <c r="B3" s="82">
        <v>1</v>
      </c>
      <c r="C3" s="83" t="s">
        <v>218</v>
      </c>
      <c r="D3" s="84"/>
      <c r="E3" s="84"/>
      <c r="F3" s="84"/>
      <c r="G3" s="84"/>
      <c r="H3" s="99"/>
      <c r="I3" s="99"/>
      <c r="K3" s="138" t="s">
        <v>194</v>
      </c>
      <c r="L3" s="138" t="s">
        <v>28</v>
      </c>
      <c r="M3" s="138" t="s">
        <v>281</v>
      </c>
    </row>
    <row r="4" spans="1:13" ht="12.75">
      <c r="A4" s="125">
        <f>A3+7</f>
        <v>43108</v>
      </c>
      <c r="B4" s="86">
        <v>2</v>
      </c>
      <c r="C4" s="70"/>
      <c r="D4" s="62"/>
      <c r="E4" s="70"/>
      <c r="F4" s="70"/>
      <c r="G4" s="70"/>
      <c r="H4" s="100"/>
      <c r="I4" s="100"/>
      <c r="K4" s="138" t="s">
        <v>261</v>
      </c>
      <c r="L4" s="138" t="s">
        <v>282</v>
      </c>
      <c r="M4" s="138" t="s">
        <v>283</v>
      </c>
    </row>
    <row r="5" spans="1:13" ht="12.75">
      <c r="A5" s="125">
        <f aca="true" t="shared" si="0" ref="A5:A55">A4+7</f>
        <v>43115</v>
      </c>
      <c r="B5" s="86">
        <v>3</v>
      </c>
      <c r="C5" s="70"/>
      <c r="D5" s="70"/>
      <c r="E5" s="70"/>
      <c r="F5" s="70"/>
      <c r="G5" s="70"/>
      <c r="H5" s="100"/>
      <c r="I5" s="100"/>
      <c r="K5" s="138" t="s">
        <v>224</v>
      </c>
      <c r="L5" s="138" t="s">
        <v>284</v>
      </c>
      <c r="M5" s="138" t="s">
        <v>285</v>
      </c>
    </row>
    <row r="6" spans="1:13" ht="12.75">
      <c r="A6" s="125">
        <f t="shared" si="0"/>
        <v>43122</v>
      </c>
      <c r="B6" s="86">
        <v>4</v>
      </c>
      <c r="C6" s="70"/>
      <c r="D6" s="70"/>
      <c r="E6" s="70" t="s">
        <v>224</v>
      </c>
      <c r="F6" s="62"/>
      <c r="G6" s="68" t="s">
        <v>218</v>
      </c>
      <c r="H6" s="100"/>
      <c r="I6" s="100"/>
      <c r="K6" s="138" t="s">
        <v>286</v>
      </c>
      <c r="L6" s="138" t="s">
        <v>287</v>
      </c>
      <c r="M6" s="138"/>
    </row>
    <row r="7" spans="1:13" ht="12.75">
      <c r="A7" s="125">
        <f t="shared" si="0"/>
        <v>43129</v>
      </c>
      <c r="B7" s="86">
        <v>5</v>
      </c>
      <c r="C7" s="70"/>
      <c r="D7" s="70"/>
      <c r="E7" s="72"/>
      <c r="F7" s="87"/>
      <c r="G7" s="72"/>
      <c r="H7" s="101"/>
      <c r="I7" s="102"/>
      <c r="K7" s="138" t="s">
        <v>221</v>
      </c>
      <c r="L7" s="138" t="s">
        <v>200</v>
      </c>
      <c r="M7" s="138" t="s">
        <v>283</v>
      </c>
    </row>
    <row r="8" spans="1:13" ht="12.75">
      <c r="A8" s="125">
        <f t="shared" si="0"/>
        <v>43136</v>
      </c>
      <c r="B8" s="86">
        <v>6</v>
      </c>
      <c r="C8" s="63"/>
      <c r="D8" s="63"/>
      <c r="E8" s="63"/>
      <c r="F8" s="63"/>
      <c r="G8" s="63"/>
      <c r="H8" s="101"/>
      <c r="I8" s="102"/>
      <c r="K8" s="138" t="s">
        <v>202</v>
      </c>
      <c r="L8" s="138" t="s">
        <v>288</v>
      </c>
      <c r="M8" s="138"/>
    </row>
    <row r="9" spans="1:13" ht="12.75">
      <c r="A9" s="125">
        <f t="shared" si="0"/>
        <v>43143</v>
      </c>
      <c r="B9" s="86">
        <v>7</v>
      </c>
      <c r="C9" s="63"/>
      <c r="D9" s="63" t="s">
        <v>271</v>
      </c>
      <c r="E9" s="72"/>
      <c r="F9" s="63"/>
      <c r="G9" s="63"/>
      <c r="H9" s="102"/>
      <c r="I9" s="102"/>
      <c r="K9" s="138" t="s">
        <v>230</v>
      </c>
      <c r="L9" s="138" t="s">
        <v>289</v>
      </c>
      <c r="M9" s="138"/>
    </row>
    <row r="10" spans="1:13" ht="12.75">
      <c r="A10" s="125">
        <f t="shared" si="0"/>
        <v>43150</v>
      </c>
      <c r="B10" s="86">
        <v>8</v>
      </c>
      <c r="C10" s="63"/>
      <c r="D10" s="63"/>
      <c r="E10" s="63"/>
      <c r="F10" s="63"/>
      <c r="G10" s="63"/>
      <c r="H10" s="102"/>
      <c r="I10" s="102"/>
      <c r="K10" s="138" t="s">
        <v>290</v>
      </c>
      <c r="L10" s="138" t="s">
        <v>291</v>
      </c>
      <c r="M10" s="138"/>
    </row>
    <row r="11" spans="1:13" ht="26.25">
      <c r="A11" s="125">
        <f t="shared" si="0"/>
        <v>43157</v>
      </c>
      <c r="B11" s="86">
        <v>9</v>
      </c>
      <c r="C11" s="63" t="s">
        <v>220</v>
      </c>
      <c r="D11" s="63" t="s">
        <v>221</v>
      </c>
      <c r="E11" s="63" t="s">
        <v>270</v>
      </c>
      <c r="F11" s="63"/>
      <c r="G11" s="63"/>
      <c r="H11" s="101"/>
      <c r="I11" s="102"/>
      <c r="K11" s="138" t="s">
        <v>292</v>
      </c>
      <c r="L11" s="138" t="s">
        <v>228</v>
      </c>
      <c r="M11" s="138"/>
    </row>
    <row r="12" spans="1:13" ht="26.25">
      <c r="A12" s="125">
        <f t="shared" si="0"/>
        <v>43164</v>
      </c>
      <c r="B12" s="86">
        <v>10</v>
      </c>
      <c r="C12" s="63"/>
      <c r="D12" s="63"/>
      <c r="E12" s="63"/>
      <c r="F12" s="140" t="s">
        <v>222</v>
      </c>
      <c r="G12" s="63"/>
      <c r="H12" s="101"/>
      <c r="I12" s="102"/>
      <c r="K12" s="138" t="s">
        <v>272</v>
      </c>
      <c r="L12" s="139" t="s">
        <v>293</v>
      </c>
      <c r="M12" s="138"/>
    </row>
    <row r="13" spans="1:13" ht="26.25">
      <c r="A13" s="125">
        <f t="shared" si="0"/>
        <v>43171</v>
      </c>
      <c r="B13" s="86">
        <v>11</v>
      </c>
      <c r="C13" s="63"/>
      <c r="D13" s="63" t="s">
        <v>271</v>
      </c>
      <c r="E13" s="63"/>
      <c r="F13" s="63"/>
      <c r="G13" s="63" t="s">
        <v>261</v>
      </c>
      <c r="H13" s="102"/>
      <c r="I13" s="102"/>
      <c r="K13" s="138" t="s">
        <v>271</v>
      </c>
      <c r="L13" s="139" t="s">
        <v>294</v>
      </c>
      <c r="M13" s="138"/>
    </row>
    <row r="14" spans="1:13" ht="12.75">
      <c r="A14" s="125">
        <f t="shared" si="0"/>
        <v>43178</v>
      </c>
      <c r="B14" s="86">
        <v>12</v>
      </c>
      <c r="C14" s="63"/>
      <c r="D14" s="63"/>
      <c r="E14" s="63"/>
      <c r="F14" s="63"/>
      <c r="G14" s="63"/>
      <c r="H14" s="101"/>
      <c r="I14" s="102"/>
      <c r="K14" s="138" t="s">
        <v>295</v>
      </c>
      <c r="L14" s="138"/>
      <c r="M14" s="138"/>
    </row>
    <row r="15" spans="1:13" ht="26.25">
      <c r="A15" s="125">
        <f t="shared" si="0"/>
        <v>43185</v>
      </c>
      <c r="B15" s="86">
        <v>13</v>
      </c>
      <c r="C15" s="63"/>
      <c r="D15" s="63"/>
      <c r="E15" s="63" t="s">
        <v>270</v>
      </c>
      <c r="F15" s="63"/>
      <c r="G15" s="72"/>
      <c r="H15" s="102"/>
      <c r="I15" s="102"/>
      <c r="K15" s="138" t="s">
        <v>296</v>
      </c>
      <c r="L15" s="138" t="s">
        <v>297</v>
      </c>
      <c r="M15" s="138"/>
    </row>
    <row r="16" spans="1:13" ht="12.75">
      <c r="A16" s="125">
        <f t="shared" si="0"/>
        <v>43192</v>
      </c>
      <c r="B16" s="86">
        <v>14</v>
      </c>
      <c r="C16" s="72"/>
      <c r="D16" s="63"/>
      <c r="E16" s="63"/>
      <c r="F16" s="63"/>
      <c r="G16" s="63"/>
      <c r="H16" s="101"/>
      <c r="I16" s="101"/>
      <c r="K16" s="138" t="s">
        <v>298</v>
      </c>
      <c r="L16" s="138" t="s">
        <v>329</v>
      </c>
      <c r="M16" s="138"/>
    </row>
    <row r="17" spans="1:13" ht="12.75">
      <c r="A17" s="125">
        <f t="shared" si="0"/>
        <v>43199</v>
      </c>
      <c r="B17" s="86">
        <v>15</v>
      </c>
      <c r="C17" s="63"/>
      <c r="D17" s="63" t="s">
        <v>271</v>
      </c>
      <c r="E17" s="63"/>
      <c r="F17" s="64"/>
      <c r="G17" s="63"/>
      <c r="H17" s="103"/>
      <c r="I17" s="100"/>
      <c r="K17" s="94"/>
      <c r="L17" s="94"/>
      <c r="M17" s="94"/>
    </row>
    <row r="18" spans="1:9" ht="12.75">
      <c r="A18" s="125">
        <f t="shared" si="0"/>
        <v>43206</v>
      </c>
      <c r="B18" s="86">
        <v>16</v>
      </c>
      <c r="C18" s="62"/>
      <c r="D18" s="65"/>
      <c r="E18" s="69" t="s">
        <v>272</v>
      </c>
      <c r="F18" s="62"/>
      <c r="G18" s="62"/>
      <c r="H18" s="103"/>
      <c r="I18" s="103"/>
    </row>
    <row r="19" spans="1:9" ht="12.75">
      <c r="A19" s="125">
        <f t="shared" si="0"/>
        <v>43213</v>
      </c>
      <c r="B19" s="86">
        <v>17</v>
      </c>
      <c r="C19" s="70" t="s">
        <v>224</v>
      </c>
      <c r="D19" s="62"/>
      <c r="E19" s="68" t="s">
        <v>218</v>
      </c>
      <c r="F19" s="62"/>
      <c r="G19" s="70"/>
      <c r="H19" s="100"/>
      <c r="I19" s="100"/>
    </row>
    <row r="20" spans="1:9" ht="12.75">
      <c r="A20" s="125">
        <f t="shared" si="0"/>
        <v>43220</v>
      </c>
      <c r="B20" s="86">
        <v>18</v>
      </c>
      <c r="C20" s="72" t="s">
        <v>220</v>
      </c>
      <c r="D20" s="72"/>
      <c r="E20" s="72"/>
      <c r="F20" s="63"/>
      <c r="G20" s="72"/>
      <c r="H20" s="102"/>
      <c r="I20" s="104"/>
    </row>
    <row r="21" spans="1:9" ht="12.75">
      <c r="A21" s="125">
        <f t="shared" si="0"/>
        <v>43227</v>
      </c>
      <c r="B21" s="86">
        <v>19</v>
      </c>
      <c r="C21" s="72"/>
      <c r="D21" s="63" t="s">
        <v>271</v>
      </c>
      <c r="E21" s="72"/>
      <c r="F21" s="63"/>
      <c r="G21" s="72"/>
      <c r="H21" s="101"/>
      <c r="I21" s="105"/>
    </row>
    <row r="22" spans="1:9" ht="26.25">
      <c r="A22" s="125">
        <f t="shared" si="0"/>
        <v>43234</v>
      </c>
      <c r="B22" s="86">
        <v>20</v>
      </c>
      <c r="C22" s="63" t="s">
        <v>330</v>
      </c>
      <c r="D22" s="72"/>
      <c r="E22" s="63"/>
      <c r="F22" s="63"/>
      <c r="G22" s="63"/>
      <c r="H22" s="102"/>
      <c r="I22" s="102"/>
    </row>
    <row r="23" spans="1:11" ht="26.25">
      <c r="A23" s="125">
        <f t="shared" si="0"/>
        <v>43241</v>
      </c>
      <c r="B23" s="86">
        <v>21</v>
      </c>
      <c r="C23" s="63"/>
      <c r="D23" s="63"/>
      <c r="E23" s="63" t="s">
        <v>273</v>
      </c>
      <c r="F23" s="63"/>
      <c r="G23" s="63"/>
      <c r="H23" s="101"/>
      <c r="I23" s="101"/>
      <c r="K23" s="73"/>
    </row>
    <row r="24" spans="1:9" ht="12.75">
      <c r="A24" s="125">
        <f t="shared" si="0"/>
        <v>43248</v>
      </c>
      <c r="B24" s="86">
        <v>22</v>
      </c>
      <c r="C24" s="63"/>
      <c r="D24" s="63"/>
      <c r="E24" s="72"/>
      <c r="F24" s="63"/>
      <c r="G24" s="72"/>
      <c r="H24" s="101"/>
      <c r="I24" s="101"/>
    </row>
    <row r="25" spans="1:10" ht="12.75">
      <c r="A25" s="125">
        <f t="shared" si="0"/>
        <v>43255</v>
      </c>
      <c r="B25" s="86">
        <v>23</v>
      </c>
      <c r="C25" s="89" t="s">
        <v>218</v>
      </c>
      <c r="D25" s="88"/>
      <c r="E25" s="72"/>
      <c r="F25" s="63"/>
      <c r="G25" s="72"/>
      <c r="H25" s="101"/>
      <c r="I25" s="106"/>
      <c r="J25" s="67"/>
    </row>
    <row r="26" spans="1:10" ht="16.5" customHeight="1">
      <c r="A26" s="125">
        <f t="shared" si="0"/>
        <v>43262</v>
      </c>
      <c r="B26" s="86">
        <v>24</v>
      </c>
      <c r="C26" s="63" t="s">
        <v>220</v>
      </c>
      <c r="D26" s="66" t="s">
        <v>271</v>
      </c>
      <c r="E26" s="72"/>
      <c r="F26" s="72"/>
      <c r="G26" s="63"/>
      <c r="H26" s="102"/>
      <c r="I26" s="102"/>
      <c r="J26" s="67"/>
    </row>
    <row r="27" spans="1:10" ht="12.75">
      <c r="A27" s="125">
        <f t="shared" si="0"/>
        <v>43269</v>
      </c>
      <c r="B27" s="86">
        <v>25</v>
      </c>
      <c r="C27" s="72"/>
      <c r="D27" s="88"/>
      <c r="E27" s="72"/>
      <c r="F27" s="63"/>
      <c r="G27" s="72" t="s">
        <v>272</v>
      </c>
      <c r="H27" s="101"/>
      <c r="I27" s="101"/>
      <c r="J27" s="67"/>
    </row>
    <row r="28" spans="1:10" ht="12.75">
      <c r="A28" s="125">
        <f t="shared" si="0"/>
        <v>43276</v>
      </c>
      <c r="B28" s="86">
        <v>26</v>
      </c>
      <c r="C28" s="72"/>
      <c r="D28" s="88"/>
      <c r="E28" s="72" t="s">
        <v>224</v>
      </c>
      <c r="F28" s="72"/>
      <c r="G28" s="72"/>
      <c r="H28" s="103"/>
      <c r="I28" s="103"/>
      <c r="J28" s="67"/>
    </row>
    <row r="29" spans="1:10" ht="12.75">
      <c r="A29" s="125">
        <f t="shared" si="0"/>
        <v>43283</v>
      </c>
      <c r="B29" s="86">
        <v>27</v>
      </c>
      <c r="C29" s="70"/>
      <c r="D29" s="62"/>
      <c r="E29" s="70"/>
      <c r="F29" s="62"/>
      <c r="G29" s="62"/>
      <c r="H29" s="103"/>
      <c r="I29" s="103"/>
      <c r="J29" s="67"/>
    </row>
    <row r="30" spans="1:10" ht="12.75">
      <c r="A30" s="125">
        <f t="shared" si="0"/>
        <v>43290</v>
      </c>
      <c r="B30" s="86">
        <v>28</v>
      </c>
      <c r="C30" s="70"/>
      <c r="D30" s="62" t="s">
        <v>271</v>
      </c>
      <c r="E30" s="70"/>
      <c r="F30" s="62"/>
      <c r="G30" s="70"/>
      <c r="H30" s="103"/>
      <c r="I30" s="100"/>
      <c r="J30" s="67"/>
    </row>
    <row r="31" spans="1:10" ht="26.25">
      <c r="A31" s="125">
        <f t="shared" si="0"/>
        <v>43297</v>
      </c>
      <c r="B31" s="86">
        <v>29</v>
      </c>
      <c r="C31" s="72"/>
      <c r="D31" s="63" t="s">
        <v>202</v>
      </c>
      <c r="E31" s="90"/>
      <c r="F31" s="90"/>
      <c r="G31" s="90"/>
      <c r="H31" s="106"/>
      <c r="I31" s="101"/>
      <c r="J31" s="71"/>
    </row>
    <row r="32" spans="1:10" ht="26.25">
      <c r="A32" s="125">
        <f t="shared" si="0"/>
        <v>43304</v>
      </c>
      <c r="B32" s="86">
        <v>30</v>
      </c>
      <c r="C32" s="72"/>
      <c r="D32" s="90" t="s">
        <v>230</v>
      </c>
      <c r="E32" s="63" t="s">
        <v>273</v>
      </c>
      <c r="F32" s="63"/>
      <c r="G32" s="140" t="s">
        <v>231</v>
      </c>
      <c r="H32" s="102"/>
      <c r="I32" s="102"/>
      <c r="J32" s="71"/>
    </row>
    <row r="33" spans="1:10" ht="12.75">
      <c r="A33" s="125">
        <f t="shared" si="0"/>
        <v>43311</v>
      </c>
      <c r="B33" s="86">
        <v>31</v>
      </c>
      <c r="C33" s="63"/>
      <c r="D33" s="90"/>
      <c r="E33" s="72"/>
      <c r="F33" s="90"/>
      <c r="G33" s="88"/>
      <c r="H33" s="107"/>
      <c r="I33" s="101"/>
      <c r="J33" s="71"/>
    </row>
    <row r="34" spans="1:10" ht="12.75">
      <c r="A34" s="125">
        <f t="shared" si="0"/>
        <v>43318</v>
      </c>
      <c r="B34" s="86">
        <v>32</v>
      </c>
      <c r="C34" s="72"/>
      <c r="D34" s="63"/>
      <c r="E34" s="72"/>
      <c r="F34" s="63"/>
      <c r="G34" s="63"/>
      <c r="H34" s="101"/>
      <c r="I34" s="102"/>
      <c r="J34" s="71"/>
    </row>
    <row r="35" spans="1:10" ht="12.75">
      <c r="A35" s="125">
        <f t="shared" si="0"/>
        <v>43325</v>
      </c>
      <c r="B35" s="86">
        <v>33</v>
      </c>
      <c r="C35" s="72"/>
      <c r="D35" s="63" t="s">
        <v>271</v>
      </c>
      <c r="E35" s="72"/>
      <c r="F35" s="90"/>
      <c r="G35" s="72"/>
      <c r="H35" s="101"/>
      <c r="I35" s="101"/>
      <c r="J35" s="71"/>
    </row>
    <row r="36" spans="1:10" ht="26.25">
      <c r="A36" s="125">
        <f t="shared" si="0"/>
        <v>43332</v>
      </c>
      <c r="B36" s="86">
        <v>34</v>
      </c>
      <c r="C36" s="63"/>
      <c r="D36" s="63"/>
      <c r="E36" s="63" t="s">
        <v>273</v>
      </c>
      <c r="F36" s="63"/>
      <c r="G36" s="63"/>
      <c r="H36" s="140" t="s">
        <v>219</v>
      </c>
      <c r="I36" s="140" t="s">
        <v>219</v>
      </c>
      <c r="J36" s="71"/>
    </row>
    <row r="37" spans="1:10" ht="57" customHeight="1">
      <c r="A37" s="85">
        <f t="shared" si="0"/>
        <v>43339</v>
      </c>
      <c r="B37" s="86">
        <v>35</v>
      </c>
      <c r="C37" s="60" t="s">
        <v>226</v>
      </c>
      <c r="D37" s="60" t="s">
        <v>221</v>
      </c>
      <c r="E37" s="60"/>
      <c r="F37" s="60" t="s">
        <v>227</v>
      </c>
      <c r="G37" s="63" t="s">
        <v>265</v>
      </c>
      <c r="H37" s="151" t="s">
        <v>321</v>
      </c>
      <c r="I37" s="151" t="s">
        <v>321</v>
      </c>
      <c r="J37" s="71"/>
    </row>
    <row r="38" spans="1:10" ht="39">
      <c r="A38" s="85">
        <f t="shared" si="0"/>
        <v>43346</v>
      </c>
      <c r="B38" s="86">
        <v>36</v>
      </c>
      <c r="C38" s="72"/>
      <c r="D38" s="72"/>
      <c r="E38" s="72" t="s">
        <v>194</v>
      </c>
      <c r="F38" s="63"/>
      <c r="G38" s="63" t="s">
        <v>327</v>
      </c>
      <c r="H38" s="152" t="s">
        <v>328</v>
      </c>
      <c r="I38" s="152"/>
      <c r="J38" s="71"/>
    </row>
    <row r="39" spans="1:10" ht="26.25">
      <c r="A39" s="85">
        <f t="shared" si="0"/>
        <v>43353</v>
      </c>
      <c r="B39" s="86">
        <v>37</v>
      </c>
      <c r="C39" s="72"/>
      <c r="D39" s="63" t="s">
        <v>271</v>
      </c>
      <c r="E39" s="72"/>
      <c r="F39" s="61" t="s">
        <v>266</v>
      </c>
      <c r="G39" s="72"/>
      <c r="H39" s="102"/>
      <c r="I39" s="102"/>
      <c r="J39" s="71"/>
    </row>
    <row r="40" spans="1:10" ht="39">
      <c r="A40" s="85">
        <f t="shared" si="0"/>
        <v>43360</v>
      </c>
      <c r="B40" s="86">
        <v>38</v>
      </c>
      <c r="C40" s="72"/>
      <c r="D40" s="72"/>
      <c r="E40" s="72"/>
      <c r="F40" s="63" t="s">
        <v>264</v>
      </c>
      <c r="G40" s="63" t="s">
        <v>264</v>
      </c>
      <c r="H40" s="128" t="s">
        <v>322</v>
      </c>
      <c r="I40" s="128" t="s">
        <v>322</v>
      </c>
      <c r="J40" s="71"/>
    </row>
    <row r="41" spans="1:10" ht="82.5" customHeight="1">
      <c r="A41" s="85">
        <f t="shared" si="0"/>
        <v>43367</v>
      </c>
      <c r="B41" s="86">
        <v>39</v>
      </c>
      <c r="C41" s="96"/>
      <c r="D41" s="126" t="s">
        <v>263</v>
      </c>
      <c r="E41" s="126" t="s">
        <v>274</v>
      </c>
      <c r="F41" s="126"/>
      <c r="G41" s="96" t="s">
        <v>298</v>
      </c>
      <c r="H41" s="141" t="s">
        <v>302</v>
      </c>
      <c r="I41" s="141" t="s">
        <v>301</v>
      </c>
      <c r="J41" s="71"/>
    </row>
    <row r="42" spans="1:10" ht="52.5">
      <c r="A42" s="85">
        <f t="shared" si="0"/>
        <v>43374</v>
      </c>
      <c r="B42" s="86">
        <v>40</v>
      </c>
      <c r="C42" s="96"/>
      <c r="D42" s="96"/>
      <c r="E42" s="96"/>
      <c r="F42" s="126" t="s">
        <v>299</v>
      </c>
      <c r="G42" s="126"/>
      <c r="H42" s="128"/>
      <c r="I42" s="128"/>
      <c r="J42" s="71"/>
    </row>
    <row r="43" spans="1:10" ht="12.75">
      <c r="A43" s="85">
        <f t="shared" si="0"/>
        <v>43381</v>
      </c>
      <c r="B43" s="86">
        <v>41</v>
      </c>
      <c r="C43" s="63"/>
      <c r="D43" s="63" t="s">
        <v>271</v>
      </c>
      <c r="E43" s="63"/>
      <c r="F43" s="63"/>
      <c r="G43" s="63" t="s">
        <v>225</v>
      </c>
      <c r="H43" s="101"/>
      <c r="I43" s="102"/>
      <c r="J43" s="71" t="s">
        <v>323</v>
      </c>
    </row>
    <row r="44" spans="1:10" ht="26.25">
      <c r="A44" s="85">
        <f t="shared" si="0"/>
        <v>43388</v>
      </c>
      <c r="B44" s="86">
        <v>42</v>
      </c>
      <c r="C44" s="72"/>
      <c r="D44" s="72"/>
      <c r="E44" s="72"/>
      <c r="F44" s="63" t="s">
        <v>262</v>
      </c>
      <c r="G44" s="63"/>
      <c r="H44" s="101" t="s">
        <v>324</v>
      </c>
      <c r="I44" s="102"/>
      <c r="J44" s="71"/>
    </row>
    <row r="45" spans="1:10" ht="26.25">
      <c r="A45" s="85">
        <f t="shared" si="0"/>
        <v>43395</v>
      </c>
      <c r="B45" s="86">
        <v>43</v>
      </c>
      <c r="C45" s="63"/>
      <c r="D45" s="72" t="s">
        <v>220</v>
      </c>
      <c r="E45" s="63" t="s">
        <v>275</v>
      </c>
      <c r="F45" s="93"/>
      <c r="G45" s="61" t="s">
        <v>267</v>
      </c>
      <c r="H45" s="101"/>
      <c r="I45" s="108"/>
      <c r="J45" s="71"/>
    </row>
    <row r="46" spans="1:10" ht="12.75">
      <c r="A46" s="85">
        <f t="shared" si="0"/>
        <v>43402</v>
      </c>
      <c r="B46" s="86">
        <v>44</v>
      </c>
      <c r="C46" s="63"/>
      <c r="D46" s="63" t="s">
        <v>221</v>
      </c>
      <c r="E46" s="98" t="s">
        <v>194</v>
      </c>
      <c r="F46" s="63"/>
      <c r="G46" s="72"/>
      <c r="H46" s="102"/>
      <c r="I46" s="102"/>
      <c r="J46" s="71"/>
    </row>
    <row r="47" spans="1:9" ht="66">
      <c r="A47" s="85">
        <f t="shared" si="0"/>
        <v>43409</v>
      </c>
      <c r="B47" s="86">
        <v>45</v>
      </c>
      <c r="C47" s="72"/>
      <c r="D47" s="72"/>
      <c r="E47" s="61" t="s">
        <v>268</v>
      </c>
      <c r="F47" s="72"/>
      <c r="G47" s="63"/>
      <c r="H47" s="101"/>
      <c r="I47" s="102"/>
    </row>
    <row r="48" spans="1:9" ht="39">
      <c r="A48" s="85">
        <f t="shared" si="0"/>
        <v>43416</v>
      </c>
      <c r="B48" s="86">
        <v>46</v>
      </c>
      <c r="C48" s="72"/>
      <c r="D48" s="63"/>
      <c r="E48" s="72"/>
      <c r="F48" s="63" t="s">
        <v>229</v>
      </c>
      <c r="G48" s="72"/>
      <c r="H48" s="101"/>
      <c r="I48" s="102"/>
    </row>
    <row r="49" spans="1:9" ht="12.75">
      <c r="A49" s="85">
        <f t="shared" si="0"/>
        <v>43423</v>
      </c>
      <c r="B49" s="86">
        <v>47</v>
      </c>
      <c r="C49" s="72"/>
      <c r="D49" s="72"/>
      <c r="E49" s="72"/>
      <c r="F49" s="72"/>
      <c r="G49" s="72"/>
      <c r="H49" s="101"/>
      <c r="I49" s="102" t="s">
        <v>325</v>
      </c>
    </row>
    <row r="50" spans="1:9" ht="12.75">
      <c r="A50" s="85">
        <f t="shared" si="0"/>
        <v>43430</v>
      </c>
      <c r="B50" s="86">
        <v>48</v>
      </c>
      <c r="C50" s="72"/>
      <c r="D50" s="72" t="s">
        <v>221</v>
      </c>
      <c r="E50" s="72" t="s">
        <v>224</v>
      </c>
      <c r="F50" s="63"/>
      <c r="G50" s="72"/>
      <c r="H50" s="101"/>
      <c r="I50" s="102"/>
    </row>
    <row r="51" spans="1:9" ht="52.5">
      <c r="A51" s="85">
        <f t="shared" si="0"/>
        <v>43437</v>
      </c>
      <c r="B51" s="86">
        <v>49</v>
      </c>
      <c r="C51" s="63" t="s">
        <v>326</v>
      </c>
      <c r="D51" s="72" t="s">
        <v>220</v>
      </c>
      <c r="E51" s="98" t="s">
        <v>194</v>
      </c>
      <c r="F51" s="98" t="s">
        <v>267</v>
      </c>
      <c r="G51" s="72"/>
      <c r="H51" s="101"/>
      <c r="I51" s="102"/>
    </row>
    <row r="52" spans="1:9" ht="26.25">
      <c r="A52" s="85">
        <f t="shared" si="0"/>
        <v>43444</v>
      </c>
      <c r="B52" s="86">
        <v>50</v>
      </c>
      <c r="C52" s="72"/>
      <c r="D52" s="63"/>
      <c r="E52" s="72"/>
      <c r="F52" s="63" t="s">
        <v>276</v>
      </c>
      <c r="G52" s="126"/>
      <c r="H52" s="127"/>
      <c r="I52" s="127"/>
    </row>
    <row r="53" spans="1:12" ht="26.25">
      <c r="A53" s="85">
        <f t="shared" si="0"/>
        <v>43451</v>
      </c>
      <c r="B53" s="86">
        <v>51</v>
      </c>
      <c r="C53" s="96"/>
      <c r="D53" s="96"/>
      <c r="E53" s="96"/>
      <c r="F53" s="126"/>
      <c r="G53" s="132" t="s">
        <v>269</v>
      </c>
      <c r="H53" s="127"/>
      <c r="I53" s="127"/>
      <c r="L53" s="133"/>
    </row>
    <row r="54" spans="1:9" ht="12.75">
      <c r="A54" s="85">
        <f t="shared" si="0"/>
        <v>43458</v>
      </c>
      <c r="B54" s="86">
        <v>52</v>
      </c>
      <c r="C54" s="96"/>
      <c r="D54" s="129" t="s">
        <v>218</v>
      </c>
      <c r="E54" s="129" t="s">
        <v>218</v>
      </c>
      <c r="F54" s="96"/>
      <c r="G54" s="134" t="s">
        <v>272</v>
      </c>
      <c r="H54" s="127"/>
      <c r="I54" s="127"/>
    </row>
    <row r="55" spans="1:9" ht="13.5" thickBot="1">
      <c r="A55" s="91">
        <f t="shared" si="0"/>
        <v>43465</v>
      </c>
      <c r="B55" s="92">
        <v>1</v>
      </c>
      <c r="C55" s="97"/>
      <c r="D55" s="130" t="s">
        <v>218</v>
      </c>
      <c r="E55" s="130" t="s">
        <v>218</v>
      </c>
      <c r="F55" s="97"/>
      <c r="G55" s="97"/>
      <c r="H55" s="131"/>
      <c r="I55" s="131"/>
    </row>
    <row r="56" spans="1:9" ht="12.75">
      <c r="A56" s="93"/>
      <c r="B56" s="93"/>
      <c r="C56" s="93"/>
      <c r="D56" s="93"/>
      <c r="E56" s="93"/>
      <c r="F56" s="93"/>
      <c r="G56" s="93"/>
      <c r="H56" s="93"/>
      <c r="I56" s="93"/>
    </row>
    <row r="57" spans="1:9" ht="12.75">
      <c r="A57" s="94"/>
      <c r="B57" s="93"/>
      <c r="C57" s="93"/>
      <c r="D57" s="93"/>
      <c r="E57" s="93"/>
      <c r="F57" s="93"/>
      <c r="G57" s="93"/>
      <c r="H57" s="93"/>
      <c r="I57" s="93"/>
    </row>
  </sheetData>
  <sheetProtection/>
  <mergeCells count="1">
    <mergeCell ref="A1:B1"/>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2060"/>
  </sheetPr>
  <dimension ref="A1:C36"/>
  <sheetViews>
    <sheetView tabSelected="1" zoomScalePageLayoutView="0" workbookViewId="0" topLeftCell="A1">
      <selection activeCell="F27" sqref="F27"/>
    </sheetView>
  </sheetViews>
  <sheetFormatPr defaultColWidth="9.140625" defaultRowHeight="12.75"/>
  <cols>
    <col min="2" max="2" width="33.140625" style="0" customWidth="1"/>
    <col min="3" max="3" width="35.00390625" style="0" customWidth="1"/>
  </cols>
  <sheetData>
    <row r="1" spans="1:2" ht="12.75">
      <c r="A1" s="172" t="s">
        <v>344</v>
      </c>
      <c r="B1" s="173"/>
    </row>
    <row r="2" spans="1:3" ht="12.75">
      <c r="A2">
        <v>1</v>
      </c>
      <c r="B2" t="s">
        <v>345</v>
      </c>
      <c r="C2" t="s">
        <v>24</v>
      </c>
    </row>
    <row r="3" spans="1:3" ht="12.75">
      <c r="A3">
        <v>2</v>
      </c>
      <c r="B3" t="s">
        <v>346</v>
      </c>
      <c r="C3" t="s">
        <v>347</v>
      </c>
    </row>
    <row r="4" spans="1:3" ht="12.75">
      <c r="A4">
        <v>3</v>
      </c>
      <c r="C4" t="s">
        <v>348</v>
      </c>
    </row>
    <row r="5" spans="1:3" ht="12.75">
      <c r="A5">
        <v>4</v>
      </c>
      <c r="C5" t="s">
        <v>349</v>
      </c>
    </row>
    <row r="6" spans="1:3" ht="12.75">
      <c r="A6">
        <v>5</v>
      </c>
      <c r="C6" t="s">
        <v>350</v>
      </c>
    </row>
    <row r="7" spans="1:3" ht="12.75">
      <c r="A7">
        <v>6</v>
      </c>
      <c r="B7" t="s">
        <v>351</v>
      </c>
      <c r="C7" t="s">
        <v>25</v>
      </c>
    </row>
    <row r="8" spans="1:3" ht="12.75">
      <c r="A8">
        <v>7</v>
      </c>
      <c r="B8" t="s">
        <v>352</v>
      </c>
      <c r="C8" t="s">
        <v>353</v>
      </c>
    </row>
    <row r="9" spans="1:3" ht="12.75">
      <c r="A9">
        <v>8</v>
      </c>
      <c r="C9" t="s">
        <v>354</v>
      </c>
    </row>
    <row r="10" spans="1:3" ht="12.75">
      <c r="A10">
        <v>9</v>
      </c>
      <c r="C10" t="s">
        <v>355</v>
      </c>
    </row>
    <row r="11" spans="1:3" ht="12.75">
      <c r="A11">
        <v>10</v>
      </c>
      <c r="C11" t="s">
        <v>27</v>
      </c>
    </row>
    <row r="12" spans="1:3" ht="12.75">
      <c r="A12">
        <v>11</v>
      </c>
      <c r="C12" t="s">
        <v>362</v>
      </c>
    </row>
    <row r="13" spans="1:3" ht="12.75">
      <c r="A13">
        <v>12</v>
      </c>
      <c r="C13" t="s">
        <v>356</v>
      </c>
    </row>
    <row r="14" spans="1:3" ht="12.75">
      <c r="A14">
        <v>13</v>
      </c>
      <c r="B14" s="11" t="s">
        <v>357</v>
      </c>
      <c r="C14" t="s">
        <v>358</v>
      </c>
    </row>
    <row r="15" spans="1:3" ht="12.75">
      <c r="A15">
        <v>14</v>
      </c>
      <c r="C15" t="s">
        <v>359</v>
      </c>
    </row>
    <row r="16" spans="1:3" ht="12.75">
      <c r="A16">
        <v>15</v>
      </c>
      <c r="C16" t="s">
        <v>361</v>
      </c>
    </row>
    <row r="17" spans="1:3" ht="12.75">
      <c r="A17">
        <v>16</v>
      </c>
      <c r="B17" t="s">
        <v>360</v>
      </c>
      <c r="C17" t="s">
        <v>26</v>
      </c>
    </row>
    <row r="19" spans="1:2" ht="12.75">
      <c r="A19" s="172" t="s">
        <v>28</v>
      </c>
      <c r="B19" s="173"/>
    </row>
    <row r="20" spans="1:3" ht="12.75">
      <c r="A20">
        <v>1</v>
      </c>
      <c r="B20" s="11" t="s">
        <v>363</v>
      </c>
      <c r="C20" s="11" t="s">
        <v>24</v>
      </c>
    </row>
    <row r="21" spans="1:3" ht="26.25">
      <c r="A21">
        <v>2</v>
      </c>
      <c r="B21" s="11" t="s">
        <v>364</v>
      </c>
      <c r="C21" s="171" t="s">
        <v>365</v>
      </c>
    </row>
    <row r="22" spans="1:3" ht="12.75">
      <c r="A22">
        <v>3</v>
      </c>
      <c r="B22" s="11" t="s">
        <v>366</v>
      </c>
      <c r="C22" s="11" t="s">
        <v>228</v>
      </c>
    </row>
    <row r="23" spans="1:3" ht="12.75">
      <c r="A23">
        <v>4</v>
      </c>
      <c r="B23" s="11" t="s">
        <v>367</v>
      </c>
      <c r="C23" s="11" t="s">
        <v>368</v>
      </c>
    </row>
    <row r="24" spans="1:3" ht="12.75">
      <c r="A24">
        <v>5</v>
      </c>
      <c r="B24" s="11" t="s">
        <v>360</v>
      </c>
      <c r="C24" s="11" t="s">
        <v>369</v>
      </c>
    </row>
    <row r="25" spans="1:3" ht="12.75">
      <c r="A25">
        <v>6</v>
      </c>
      <c r="B25" s="11" t="s">
        <v>370</v>
      </c>
      <c r="C25" s="11" t="s">
        <v>371</v>
      </c>
    </row>
    <row r="26" spans="1:3" ht="12.75">
      <c r="A26">
        <v>7</v>
      </c>
      <c r="B26" s="11" t="s">
        <v>382</v>
      </c>
      <c r="C26" s="11" t="s">
        <v>372</v>
      </c>
    </row>
    <row r="27" spans="1:3" ht="12.75">
      <c r="A27">
        <v>8</v>
      </c>
      <c r="B27" s="11" t="s">
        <v>373</v>
      </c>
      <c r="C27" s="11" t="s">
        <v>374</v>
      </c>
    </row>
    <row r="28" spans="1:3" ht="12.75">
      <c r="A28">
        <v>9</v>
      </c>
      <c r="B28" s="11" t="s">
        <v>351</v>
      </c>
      <c r="C28" s="11" t="s">
        <v>25</v>
      </c>
    </row>
    <row r="29" spans="1:3" ht="12.75">
      <c r="A29">
        <v>10</v>
      </c>
      <c r="B29" s="11" t="s">
        <v>375</v>
      </c>
      <c r="C29" s="11" t="s">
        <v>245</v>
      </c>
    </row>
    <row r="30" spans="1:3" ht="12.75">
      <c r="A30">
        <v>11</v>
      </c>
      <c r="B30" s="11" t="s">
        <v>376</v>
      </c>
      <c r="C30" s="11" t="s">
        <v>202</v>
      </c>
    </row>
    <row r="31" spans="1:3" ht="12.75">
      <c r="A31">
        <v>12</v>
      </c>
      <c r="B31" s="11"/>
      <c r="C31" s="11" t="s">
        <v>381</v>
      </c>
    </row>
    <row r="32" spans="1:3" ht="12.75">
      <c r="A32">
        <v>13</v>
      </c>
      <c r="B32" s="11" t="s">
        <v>377</v>
      </c>
      <c r="C32" s="11" t="s">
        <v>378</v>
      </c>
    </row>
    <row r="33" spans="1:3" ht="12.75">
      <c r="A33">
        <v>14</v>
      </c>
      <c r="B33" s="11" t="s">
        <v>383</v>
      </c>
      <c r="C33" s="11" t="s">
        <v>379</v>
      </c>
    </row>
    <row r="34" spans="1:3" ht="12.75">
      <c r="A34">
        <v>15</v>
      </c>
      <c r="C34" s="11" t="s">
        <v>380</v>
      </c>
    </row>
    <row r="35" spans="1:3" ht="12.75">
      <c r="A35">
        <v>16</v>
      </c>
      <c r="B35" s="11" t="s">
        <v>384</v>
      </c>
      <c r="C35" s="11" t="s">
        <v>200</v>
      </c>
    </row>
    <row r="36" spans="1:3" ht="12.75">
      <c r="A36">
        <v>17</v>
      </c>
      <c r="C36" s="11" t="s">
        <v>385</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E30"/>
  <sheetViews>
    <sheetView showGridLines="0" zoomScalePageLayoutView="0" workbookViewId="0" topLeftCell="A1">
      <selection activeCell="D14" sqref="D14"/>
    </sheetView>
  </sheetViews>
  <sheetFormatPr defaultColWidth="11.421875" defaultRowHeight="15" customHeight="1"/>
  <cols>
    <col min="1" max="1" width="1.7109375" style="0" customWidth="1"/>
    <col min="2" max="2" width="20.7109375" style="2" customWidth="1"/>
    <col min="3" max="4" width="30.7109375" style="2" customWidth="1"/>
    <col min="5" max="5" width="1.7109375" style="0" customWidth="1"/>
    <col min="6" max="16384" width="11.421875" style="2" customWidth="1"/>
  </cols>
  <sheetData>
    <row r="1" spans="1:5" s="1" customFormat="1" ht="15" customHeight="1">
      <c r="A1"/>
      <c r="B1"/>
      <c r="C1"/>
      <c r="D1"/>
      <c r="E1"/>
    </row>
    <row r="2" spans="2:4" ht="30" customHeight="1" thickBot="1">
      <c r="B2" s="168" t="s">
        <v>16</v>
      </c>
      <c r="C2" s="168"/>
      <c r="D2" s="168"/>
    </row>
    <row r="3" ht="15" customHeight="1" thickTop="1"/>
    <row r="4" spans="2:4" ht="15" customHeight="1">
      <c r="B4" s="169" t="s">
        <v>13</v>
      </c>
      <c r="C4" s="170"/>
      <c r="D4" s="3">
        <v>10</v>
      </c>
    </row>
    <row r="5" spans="2:4" ht="15" customHeight="1">
      <c r="B5" s="169" t="s">
        <v>14</v>
      </c>
      <c r="C5" s="170"/>
      <c r="D5" s="10">
        <v>43081</v>
      </c>
    </row>
    <row r="6" spans="2:4" ht="15" customHeight="1">
      <c r="B6" s="169" t="s">
        <v>15</v>
      </c>
      <c r="C6" s="170"/>
      <c r="D6" s="10">
        <v>44542</v>
      </c>
    </row>
    <row r="7" ht="15" customHeight="1"/>
    <row r="8" spans="2:4" ht="15" customHeight="1">
      <c r="B8" s="4" t="s">
        <v>8</v>
      </c>
      <c r="C8" s="4" t="s">
        <v>9</v>
      </c>
      <c r="D8" s="4" t="s">
        <v>48</v>
      </c>
    </row>
    <row r="9" spans="2:4" ht="33" customHeight="1">
      <c r="B9" s="5" t="s">
        <v>3</v>
      </c>
      <c r="C9" s="6" t="s">
        <v>194</v>
      </c>
      <c r="D9" s="6" t="s">
        <v>49</v>
      </c>
    </row>
    <row r="10" spans="2:4" ht="33" customHeight="1">
      <c r="B10" s="5"/>
      <c r="C10" s="6" t="s">
        <v>220</v>
      </c>
      <c r="D10" s="6"/>
    </row>
    <row r="11" spans="2:4" ht="28.5" customHeight="1">
      <c r="B11" s="5" t="s">
        <v>1</v>
      </c>
      <c r="C11" s="6" t="s">
        <v>317</v>
      </c>
      <c r="D11" s="6" t="s">
        <v>50</v>
      </c>
    </row>
    <row r="12" spans="2:4" ht="27" customHeight="1">
      <c r="B12" s="5" t="s">
        <v>2</v>
      </c>
      <c r="C12" s="6" t="s">
        <v>335</v>
      </c>
      <c r="D12" s="6" t="s">
        <v>53</v>
      </c>
    </row>
    <row r="13" spans="2:4" ht="15" customHeight="1">
      <c r="B13" s="5" t="s">
        <v>10</v>
      </c>
      <c r="C13" s="6" t="s">
        <v>340</v>
      </c>
      <c r="D13" s="6" t="s">
        <v>51</v>
      </c>
    </row>
    <row r="14" spans="2:4" ht="27" customHeight="1">
      <c r="B14"/>
      <c r="C14" s="6" t="s">
        <v>343</v>
      </c>
      <c r="D14" s="6" t="s">
        <v>52</v>
      </c>
    </row>
    <row r="15" spans="2:4" ht="30" customHeight="1">
      <c r="B15"/>
      <c r="C15" s="6"/>
      <c r="D15" s="6" t="s">
        <v>22</v>
      </c>
    </row>
    <row r="16" spans="2:4" ht="15" customHeight="1">
      <c r="B16"/>
      <c r="C16" s="6"/>
      <c r="D16" s="6" t="s">
        <v>108</v>
      </c>
    </row>
    <row r="17" spans="2:4" ht="22.5" customHeight="1">
      <c r="B17"/>
      <c r="C17" s="6"/>
      <c r="D17" s="6" t="s">
        <v>171</v>
      </c>
    </row>
    <row r="18" spans="2:4" ht="15" customHeight="1">
      <c r="B18"/>
      <c r="C18" s="6"/>
      <c r="D18" s="6"/>
    </row>
    <row r="19" spans="2:4" ht="34.5" customHeight="1">
      <c r="B19"/>
      <c r="C19" s="6"/>
      <c r="D19" s="6"/>
    </row>
    <row r="20" spans="2:4" ht="30" customHeight="1">
      <c r="B20"/>
      <c r="C20" s="6"/>
      <c r="D20" s="6"/>
    </row>
    <row r="21" spans="2:4" ht="26.25" customHeight="1">
      <c r="B21"/>
      <c r="C21" s="6"/>
      <c r="D21" s="6"/>
    </row>
    <row r="22" spans="2:4" ht="38.25" customHeight="1">
      <c r="B22"/>
      <c r="C22" s="6"/>
      <c r="D22" s="6"/>
    </row>
    <row r="23" spans="2:4" ht="34.5" customHeight="1">
      <c r="B23"/>
      <c r="C23" s="6"/>
      <c r="D23" s="6"/>
    </row>
    <row r="24" spans="2:4" ht="30.75" customHeight="1">
      <c r="B24"/>
      <c r="C24" s="6"/>
      <c r="D24" s="6"/>
    </row>
    <row r="25" spans="2:4" ht="29.25" customHeight="1">
      <c r="B25"/>
      <c r="C25" s="6"/>
      <c r="D25" s="6"/>
    </row>
    <row r="26" spans="2:4" ht="29.25" customHeight="1">
      <c r="B26"/>
      <c r="C26" s="6"/>
      <c r="D26" s="6"/>
    </row>
    <row r="27" spans="2:4" ht="36.75" customHeight="1">
      <c r="B27"/>
      <c r="C27" s="6"/>
      <c r="D27" s="6"/>
    </row>
    <row r="28" spans="2:4" ht="30" customHeight="1">
      <c r="B28"/>
      <c r="C28" s="6"/>
      <c r="D28" s="6"/>
    </row>
    <row r="29" spans="2:4" ht="30" customHeight="1">
      <c r="B29"/>
      <c r="C29" s="6"/>
      <c r="D29" s="6"/>
    </row>
    <row r="30" spans="2:4" ht="39" customHeight="1">
      <c r="B30"/>
      <c r="D30" s="6"/>
    </row>
    <row r="31" ht="29.25" customHeight="1"/>
  </sheetData>
  <sheetProtection/>
  <mergeCells count="4">
    <mergeCell ref="B2:D2"/>
    <mergeCell ref="B4:C4"/>
    <mergeCell ref="B5:C5"/>
    <mergeCell ref="B6:C6"/>
  </mergeCells>
  <printOptions/>
  <pageMargins left="0.75" right="0.75" top="1" bottom="1" header="0.4921259845" footer="0.4921259845"/>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F14"/>
  <sheetViews>
    <sheetView showGridLines="0" zoomScalePageLayoutView="0" workbookViewId="0" topLeftCell="A1">
      <selection activeCell="A1" sqref="A1"/>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6" width="12.421875" style="0" customWidth="1"/>
  </cols>
  <sheetData>
    <row r="1" spans="2:6" ht="12.75">
      <c r="B1" s="12" t="s">
        <v>34</v>
      </c>
      <c r="C1" s="12"/>
      <c r="D1" s="18"/>
      <c r="E1" s="18"/>
      <c r="F1" s="18"/>
    </row>
    <row r="2" spans="2:6" ht="12.75">
      <c r="B2" s="12" t="s">
        <v>35</v>
      </c>
      <c r="C2" s="12"/>
      <c r="D2" s="18"/>
      <c r="E2" s="18"/>
      <c r="F2" s="18"/>
    </row>
    <row r="3" spans="2:6" ht="12.75">
      <c r="B3" s="13"/>
      <c r="C3" s="13"/>
      <c r="D3" s="19"/>
      <c r="E3" s="19"/>
      <c r="F3" s="19"/>
    </row>
    <row r="4" spans="2:6" ht="66">
      <c r="B4" s="13" t="s">
        <v>36</v>
      </c>
      <c r="C4" s="13"/>
      <c r="D4" s="19"/>
      <c r="E4" s="19"/>
      <c r="F4" s="19"/>
    </row>
    <row r="5" spans="2:6" ht="12.75">
      <c r="B5" s="13"/>
      <c r="C5" s="13"/>
      <c r="D5" s="19"/>
      <c r="E5" s="19"/>
      <c r="F5" s="19"/>
    </row>
    <row r="6" spans="2:6" ht="26.25">
      <c r="B6" s="12" t="s">
        <v>37</v>
      </c>
      <c r="C6" s="12"/>
      <c r="D6" s="18"/>
      <c r="E6" s="18" t="s">
        <v>38</v>
      </c>
      <c r="F6" s="18" t="s">
        <v>39</v>
      </c>
    </row>
    <row r="7" spans="2:6" ht="13.5" thickBot="1">
      <c r="B7" s="13"/>
      <c r="C7" s="13"/>
      <c r="D7" s="19"/>
      <c r="E7" s="19"/>
      <c r="F7" s="19"/>
    </row>
    <row r="8" spans="2:6" ht="52.5">
      <c r="B8" s="14" t="s">
        <v>40</v>
      </c>
      <c r="C8" s="15"/>
      <c r="D8" s="20"/>
      <c r="E8" s="20">
        <v>1</v>
      </c>
      <c r="F8" s="21"/>
    </row>
    <row r="9" spans="2:6" ht="27" thickBot="1">
      <c r="B9" s="16"/>
      <c r="C9" s="17"/>
      <c r="D9" s="22"/>
      <c r="E9" s="23" t="s">
        <v>41</v>
      </c>
      <c r="F9" s="24" t="s">
        <v>42</v>
      </c>
    </row>
    <row r="10" spans="2:6" ht="13.5" thickBot="1">
      <c r="B10" s="13"/>
      <c r="C10" s="13"/>
      <c r="D10" s="19"/>
      <c r="E10" s="19"/>
      <c r="F10" s="19"/>
    </row>
    <row r="11" spans="2:6" ht="39">
      <c r="B11" s="14" t="s">
        <v>43</v>
      </c>
      <c r="C11" s="15"/>
      <c r="D11" s="20"/>
      <c r="E11" s="20">
        <v>1</v>
      </c>
      <c r="F11" s="21"/>
    </row>
    <row r="12" spans="2:6" ht="27" thickBot="1">
      <c r="B12" s="16"/>
      <c r="C12" s="17"/>
      <c r="D12" s="22"/>
      <c r="E12" s="23" t="s">
        <v>41</v>
      </c>
      <c r="F12" s="24" t="s">
        <v>42</v>
      </c>
    </row>
    <row r="13" spans="2:6" ht="12.75">
      <c r="B13" s="13"/>
      <c r="C13" s="13"/>
      <c r="D13" s="19"/>
      <c r="E13" s="19"/>
      <c r="F13" s="19"/>
    </row>
    <row r="14" spans="2:6" ht="12.75">
      <c r="B14" s="13"/>
      <c r="C14" s="13"/>
      <c r="D14" s="19"/>
      <c r="E14" s="19"/>
      <c r="F14" s="19"/>
    </row>
  </sheetData>
  <sheetProtection/>
  <hyperlinks>
    <hyperlink ref="E9" location="'Action Point Register'!J5" display="'Action Point Register'!J5"/>
    <hyperlink ref="E12" location="'Action Point Register'!J5" display="'Action Point Register'!J5"/>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Robert</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Point Register Template</dc:title>
  <dc:subject/>
  <dc:creator>Robert</dc:creator>
  <cp:keywords/>
  <dc:description>www.clearlyandsimply.com</dc:description>
  <cp:lastModifiedBy>Keesha Booth</cp:lastModifiedBy>
  <cp:lastPrinted>2018-08-14T07:57:39Z</cp:lastPrinted>
  <dcterms:created xsi:type="dcterms:W3CDTF">2008-12-31T23:00:00Z</dcterms:created>
  <dcterms:modified xsi:type="dcterms:W3CDTF">2018-09-03T02:50:59Z</dcterms:modified>
  <cp:category>Project Management, Templates, Excel</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ynergySoftUID">
    <vt:lpwstr>K5A4F6180</vt:lpwstr>
  </property>
</Properties>
</file>